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95" windowWidth="19035" windowHeight="6015" activeTab="0"/>
  </bookViews>
  <sheets>
    <sheet name="Rekapitulace" sheetId="1" r:id="rId1"/>
    <sheet name="DÍLNA" sheetId="2" r:id="rId2"/>
    <sheet name="RP4 - Dílna" sheetId="3" r:id="rId3"/>
  </sheets>
  <externalReferences>
    <externalReference r:id="rId6"/>
    <externalReference r:id="rId7"/>
    <externalReference r:id="rId8"/>
    <externalReference r:id="rId9"/>
  </externalReferences>
  <definedNames>
    <definedName name="_xlnm._FilterDatabase" localSheetId="2" hidden="1">'RP4 - Dílna'!$A$2:$H$16</definedName>
    <definedName name="Dotaz1" localSheetId="1">#REF!</definedName>
    <definedName name="Dotaz1" localSheetId="0">#REF!</definedName>
    <definedName name="Dotaz1" localSheetId="2">#REF!</definedName>
    <definedName name="Dotaz1">#REF!</definedName>
    <definedName name="_xlnm.Print_Area" localSheetId="0">'Rekapitulace'!$A$1:$F$28</definedName>
    <definedName name="Zemní_práce___PRINT" localSheetId="1">#REF!</definedName>
    <definedName name="Zemní_práce___PRINT" localSheetId="0">#REF!</definedName>
    <definedName name="Zemní_práce___PRINT" localSheetId="2">#REF!</definedName>
    <definedName name="Zemní_práce___PRINT">#REF!</definedName>
  </definedNames>
  <calcPr fullCalcOnLoad="1"/>
</workbook>
</file>

<file path=xl/sharedStrings.xml><?xml version="1.0" encoding="utf-8"?>
<sst xmlns="http://schemas.openxmlformats.org/spreadsheetml/2006/main" count="349" uniqueCount="225">
  <si>
    <t>číslo pol.</t>
  </si>
  <si>
    <t>popis položky</t>
  </si>
  <si>
    <t>množství</t>
  </si>
  <si>
    <t>jedn.</t>
  </si>
  <si>
    <t>Dokumentace skutečného stavu</t>
  </si>
  <si>
    <t>m</t>
  </si>
  <si>
    <t>743121116</t>
  </si>
  <si>
    <t>743414321</t>
  </si>
  <si>
    <t>746211110</t>
  </si>
  <si>
    <t>746211120</t>
  </si>
  <si>
    <t>Celkem za ceník:</t>
  </si>
  <si>
    <t>ks</t>
  </si>
  <si>
    <t>Kabel CYKY-J 3x1,5 (3C)</t>
  </si>
  <si>
    <t>Kabel CYKY-O 3x1,5 (3A)</t>
  </si>
  <si>
    <t>Kabel CYKY-J 5x4 (5C)</t>
  </si>
  <si>
    <t>HZS</t>
  </si>
  <si>
    <t xml:space="preserve"> Akce</t>
  </si>
  <si>
    <t xml:space="preserve"> Číslo zak.</t>
  </si>
  <si>
    <t xml:space="preserve"> Investor</t>
  </si>
  <si>
    <t>Cenová kalkulace - REKAPITULACE NÁKLADŮ</t>
  </si>
  <si>
    <t>Položka</t>
  </si>
  <si>
    <t>Popis montáže</t>
  </si>
  <si>
    <t>M.j.</t>
  </si>
  <si>
    <t>Počet</t>
  </si>
  <si>
    <t>Cena</t>
  </si>
  <si>
    <t>Celkem</t>
  </si>
  <si>
    <t>1</t>
  </si>
  <si>
    <t>set</t>
  </si>
  <si>
    <t>2</t>
  </si>
  <si>
    <t>3</t>
  </si>
  <si>
    <t>Mezisoučet</t>
  </si>
  <si>
    <r>
      <t xml:space="preserve">Náklady na stavbu </t>
    </r>
    <r>
      <rPr>
        <u val="single"/>
        <sz val="9"/>
        <color indexed="12"/>
        <rFont val="Tahoma"/>
        <family val="2"/>
      </rPr>
      <t>celkem bez DPH</t>
    </r>
  </si>
  <si>
    <t>Poznámka :</t>
  </si>
  <si>
    <t>MP® SR2000</t>
  </si>
  <si>
    <t>ABB-5518N-C02540S</t>
  </si>
  <si>
    <t>747161524</t>
  </si>
  <si>
    <t>747162422</t>
  </si>
  <si>
    <t>846-9</t>
  </si>
  <si>
    <t>CY-06.00-ZZL</t>
  </si>
  <si>
    <t>746211160</t>
  </si>
  <si>
    <t>746211140</t>
  </si>
  <si>
    <t>minuty</t>
  </si>
  <si>
    <t>ceník</t>
  </si>
  <si>
    <t>cena montáž</t>
  </si>
  <si>
    <t>cena mater.</t>
  </si>
  <si>
    <t>m2</t>
  </si>
  <si>
    <t>MAT</t>
  </si>
  <si>
    <t>cena mon/J</t>
  </si>
  <si>
    <t>cena mat/J</t>
  </si>
  <si>
    <t>mater</t>
  </si>
  <si>
    <t>koef</t>
  </si>
  <si>
    <t>74099H010</t>
  </si>
  <si>
    <t>hod</t>
  </si>
  <si>
    <t>743611211</t>
  </si>
  <si>
    <t>Vodič H07V-U 6 Z/ZL (CY 6 zlž) - uložení, propojení a připojení</t>
  </si>
  <si>
    <t>Materiál pro uchycení, odbočné a koncové svorky</t>
  </si>
  <si>
    <t>DRMMAT</t>
  </si>
  <si>
    <t>Vodič H07V-U 6 Z/ZL (CY 6 zlž)</t>
  </si>
  <si>
    <t>kg</t>
  </si>
  <si>
    <t>HZS-DS01</t>
  </si>
  <si>
    <t>Dokumentace skutečného stavu (zajistí dodavatel elektro)</t>
  </si>
  <si>
    <t>PCY-AA06</t>
  </si>
  <si>
    <t>CY 6 zžl - pospojení</t>
  </si>
  <si>
    <t>UKC-A004</t>
  </si>
  <si>
    <t>Ukončení vodiče izolovaného do 2,5mm2</t>
  </si>
  <si>
    <t>UKC-A002</t>
  </si>
  <si>
    <t>Ukončení vodiče izolovaného do 4mm2</t>
  </si>
  <si>
    <t>UKC-A010</t>
  </si>
  <si>
    <t>Ukončení vodiče izolovaného do 10mm2</t>
  </si>
  <si>
    <t>UKC-A025</t>
  </si>
  <si>
    <t>Ukončení vodiče izolovaného do 25mm2</t>
  </si>
  <si>
    <t>744441100</t>
  </si>
  <si>
    <t>Kabel CYKY-O 3x1,5 (3A) - pevně</t>
  </si>
  <si>
    <t>CYKY-O 3x1,5</t>
  </si>
  <si>
    <t>Kabel CYKY-J 3x1,5 (3C) - pevně</t>
  </si>
  <si>
    <t>CYKY-J 3x1,5</t>
  </si>
  <si>
    <t>744441200</t>
  </si>
  <si>
    <t>CYK-PA15</t>
  </si>
  <si>
    <t>CYK-PB05</t>
  </si>
  <si>
    <t>CYK-PE15</t>
  </si>
  <si>
    <t>Kabel CYKY-J 5x4 (5C) - pevně</t>
  </si>
  <si>
    <t>CYKY-J 5x4</t>
  </si>
  <si>
    <t>VAR-AB05</t>
  </si>
  <si>
    <t>VARIANT+ - Zásuvka 5518N-C02540 S, IP44, 10/16A, 230V šedá</t>
  </si>
  <si>
    <t>Zásuvka IP54, 230V, 2P+PE - na povrch</t>
  </si>
  <si>
    <t>TOPSERV-30101</t>
  </si>
  <si>
    <t>Žlab drátěný Dž 50/50, š/v = 54/62, (výroba v délce 2500mm/1ks)</t>
  </si>
  <si>
    <t>TOPSERV-32025</t>
  </si>
  <si>
    <t>Spojka SDž 1 pro žlaby drátěné, š/d = 65/230</t>
  </si>
  <si>
    <t>TOPSERV-32227</t>
  </si>
  <si>
    <t>Nosník NDž 50 pro žlaby drátěné, l/h = 90/160</t>
  </si>
  <si>
    <t>Drátěný žlab 50x50, nástěnný</t>
  </si>
  <si>
    <t>743552121</t>
  </si>
  <si>
    <t>DRZ-AA05</t>
  </si>
  <si>
    <t>OCK-AA05</t>
  </si>
  <si>
    <t>Ocelová konstrukce všeobecná</t>
  </si>
  <si>
    <t>Ocelová konstrukce všeobecná, se zhotovením</t>
  </si>
  <si>
    <t>743542100</t>
  </si>
  <si>
    <t>OCEL</t>
  </si>
  <si>
    <t>Ocelové prvky pro nosné konstrukce, ocel 11.373</t>
  </si>
  <si>
    <t>748122114</t>
  </si>
  <si>
    <t>KOPOS-8111</t>
  </si>
  <si>
    <t>KRA-AC05</t>
  </si>
  <si>
    <t>m3</t>
  </si>
  <si>
    <t>OTV-AB03</t>
  </si>
  <si>
    <t>973022405P</t>
  </si>
  <si>
    <t>RZD-100</t>
  </si>
  <si>
    <t>742111300</t>
  </si>
  <si>
    <t>TRP-AA04</t>
  </si>
  <si>
    <t>Trubka tuhá PVC 20 pevně</t>
  </si>
  <si>
    <t>KOPOS-4020-LA</t>
  </si>
  <si>
    <t>Trubka tuhá PVC 4020-LA, 20/16,9 mm, tř. hořl. hmot A-C3</t>
  </si>
  <si>
    <t>TRP-AA03</t>
  </si>
  <si>
    <t>KOPOS-4016E-LA</t>
  </si>
  <si>
    <t>Trubka tuhá PVC 4016E-LA, 16/13 mm, tř. hořl. hmot A-C3</t>
  </si>
  <si>
    <t>KOPOS-5316-KB</t>
  </si>
  <si>
    <t>KOPOS-5320-KB</t>
  </si>
  <si>
    <t>Příchytka pro trubky tuhé 20, typ 5316-KB, tř. hořl. hmot A-C2</t>
  </si>
  <si>
    <t>Příchytka pro trubky tuhé 20, typ 5320-KB, tř. hořl. hmot A-C2</t>
  </si>
  <si>
    <t>Krabice rozvodná 8111 IP54, s víčkem a svorkovnicí do 4x4mm2</t>
  </si>
  <si>
    <t>Zásuvka 400V/32A/5p</t>
  </si>
  <si>
    <t>SEZ-AA05</t>
  </si>
  <si>
    <t>Zásuvka průmyslová nástěnná IZS 3253, 400V/32A, 3+N+PE, IP44</t>
  </si>
  <si>
    <t>IZS 3253</t>
  </si>
  <si>
    <t>Trubka tuhá PVC 16 pevně</t>
  </si>
  <si>
    <t>HZS-KD01</t>
  </si>
  <si>
    <t>Koordinace dodavatele</t>
  </si>
  <si>
    <t>RYH-CH25</t>
  </si>
  <si>
    <t>Vysekání rýhy do zděného zdiva šíře 5cm, hloubky 5cm</t>
  </si>
  <si>
    <t>974031220</t>
  </si>
  <si>
    <t>Koordinace dodavatele elektro s ostatními dodavateli stavby</t>
  </si>
  <si>
    <t>HZS-RE01</t>
  </si>
  <si>
    <t>Výchozí revize elektro</t>
  </si>
  <si>
    <t>Montáž dle 800-741 - Materiál</t>
  </si>
  <si>
    <t>Montáž dle 800-741 - Montáž</t>
  </si>
  <si>
    <t>FIR-AA05</t>
  </si>
  <si>
    <t>Protipožární přepážka ve stěnovém průchodu do 150 mm</t>
  </si>
  <si>
    <t>749212221</t>
  </si>
  <si>
    <t>FIRE001A</t>
  </si>
  <si>
    <t>Minerální plsť 80 kg/m3</t>
  </si>
  <si>
    <t>HILTI-CP 611A</t>
  </si>
  <si>
    <t>Zpěňující protipožární tmel CP 611A</t>
  </si>
  <si>
    <t>litr</t>
  </si>
  <si>
    <t>Protipožární přepážka ve stěnovém průchodu do 150 mm, EI-90</t>
  </si>
  <si>
    <t>Zásuvka IP44, 400V/32A/5p, na povrch</t>
  </si>
  <si>
    <t>Ukončení vodiče Cu, Al do 10mm2</t>
  </si>
  <si>
    <t>Ukončení vodiče Cu, Al do 25mm2</t>
  </si>
  <si>
    <t>Elektromontážní práce</t>
  </si>
  <si>
    <t>Ukončení vodiče Cu do 2,5mm2</t>
  </si>
  <si>
    <t>kus</t>
  </si>
  <si>
    <t>Ukončení vodiče Cu do 4mm2</t>
  </si>
  <si>
    <t>IP54 na povrch - Zásuvka 230V, šedá</t>
  </si>
  <si>
    <t>Krabice rozvodná IP54, 4x4</t>
  </si>
  <si>
    <t>Krabice rozvodná IP54</t>
  </si>
  <si>
    <t>Montáž rozváděče na povrch, do hmotnosti 100 kg</t>
  </si>
  <si>
    <t>Průraz zdivem do tl 0,5 m</t>
  </si>
  <si>
    <t>Výrobce</t>
  </si>
  <si>
    <t>Popis materiálu včetně montáže a zapojení</t>
  </si>
  <si>
    <t>koef.</t>
  </si>
  <si>
    <t>VÝROBA</t>
  </si>
  <si>
    <t>Protokol o kusové zkoušce, výrobní dokumentace</t>
  </si>
  <si>
    <t>KS</t>
  </si>
  <si>
    <t>SET</t>
  </si>
  <si>
    <t>RŮZNÉ</t>
  </si>
  <si>
    <t>Propojovací lišty, sběrnice, vodiče a ostatní příslušenství</t>
  </si>
  <si>
    <t>MOELLER</t>
  </si>
  <si>
    <t>Jistič PL7-B10/1</t>
  </si>
  <si>
    <t>DEHN</t>
  </si>
  <si>
    <t>ABB</t>
  </si>
  <si>
    <t>OT 63 M3 - Hlavní vypínač, 63A</t>
  </si>
  <si>
    <t>BEČOV</t>
  </si>
  <si>
    <t>Svorka RSA 2,5</t>
  </si>
  <si>
    <t>Svorka RSA 10</t>
  </si>
  <si>
    <r>
      <t xml:space="preserve">Cena rozváděče celkem </t>
    </r>
    <r>
      <rPr>
        <u val="single"/>
        <sz val="9"/>
        <color indexed="12"/>
        <rFont val="Tahoma"/>
        <family val="2"/>
      </rPr>
      <t>bez DPH</t>
    </r>
    <r>
      <rPr>
        <sz val="9"/>
        <color indexed="12"/>
        <rFont val="Tahoma"/>
        <family val="2"/>
      </rPr>
      <t xml:space="preserve"> ( Kč )</t>
    </r>
  </si>
  <si>
    <t>Podíl prací jiných profesí 5% z položky 2</t>
  </si>
  <si>
    <t>Podružný materiál 3% z položky 1</t>
  </si>
  <si>
    <t>Kulturní dům Palonín</t>
  </si>
  <si>
    <t>D.1.4 Technika prostředí staveb II - Elektroinstalace</t>
  </si>
  <si>
    <t>715 0202</t>
  </si>
  <si>
    <t>Obec Palonín, Palonín 17, 78983 Palonín</t>
  </si>
  <si>
    <t>PCY-AA10</t>
  </si>
  <si>
    <t>CY 10 zžl - pospojení</t>
  </si>
  <si>
    <t>Vodič H07V-U 10 Z/ZL (CY 10 zlž) - uložení, propojení a připojení</t>
  </si>
  <si>
    <t>CY-10.00-ZZL</t>
  </si>
  <si>
    <t>Vodič H07V-U 10 Z/ZL (CY 10 zlž)</t>
  </si>
  <si>
    <t>ELU-AA02</t>
  </si>
  <si>
    <t>E2 - Svítidlo zářivkové přisazené, 2x58W, IP65</t>
  </si>
  <si>
    <t>Montáž svítidla přisazeného, 2 zdroje</t>
  </si>
  <si>
    <t>ELEKTRO LUMEN</t>
  </si>
  <si>
    <t>2158PC EP - Zářivkové svítidlo 2x58W, IP65, s polykarbonátovým difuzorem, třída ochrany I, třívodičová svorkovnice, elektronický předřadník</t>
  </si>
  <si>
    <t>ZDROJ</t>
  </si>
  <si>
    <t>Zářivková trubice T8 58W/840</t>
  </si>
  <si>
    <t>ELU-AA03</t>
  </si>
  <si>
    <t>E2N - Svítidlo zářivkové přisazené, 2x58W, IP65, nouzové</t>
  </si>
  <si>
    <t>2158PC NOUZ K2 - Zářivkové svítidlo 2x58W, IP65, s polykarbonátovým difuzorem, třída ochrany I, čtyřvodičová svorkovnice, elektronický předřadník, doba provozu v nouzovém režimu 1 hodina</t>
  </si>
  <si>
    <t>HZS-ZP01</t>
  </si>
  <si>
    <t>00099H010</t>
  </si>
  <si>
    <t>OMÍTKA, BARVA</t>
  </si>
  <si>
    <t>TKC</t>
  </si>
  <si>
    <t>Zapravení omítky po sekání drážek</t>
  </si>
  <si>
    <t>Materiál (omítka) pro zapravení rýhy ve zdi + barrva základní 2 nátěry</t>
  </si>
  <si>
    <t>DÍLNA</t>
  </si>
  <si>
    <t>VAR-AA09</t>
  </si>
  <si>
    <t>VARIANT+ - Spínač č. 5, šedý</t>
  </si>
  <si>
    <t>747111225</t>
  </si>
  <si>
    <t>Spínač IP54, řazení č. 5 na povrch</t>
  </si>
  <si>
    <t>ABB-3558N-C05510S</t>
  </si>
  <si>
    <t>VARIANT+ - Přepínač sériový, 3558N-C05510 S, IP54, šedý, řazení č. 5</t>
  </si>
  <si>
    <t>VAR-AA10</t>
  </si>
  <si>
    <t>VARIANT+ - Spínač č. 6, šedý</t>
  </si>
  <si>
    <t>747111226</t>
  </si>
  <si>
    <t>Spínač IP54, řazení č. 6 na povrch</t>
  </si>
  <si>
    <t>ABB-3558N-C06540S</t>
  </si>
  <si>
    <t>VARIANT+ - Přepínač střídavý, 3558N-C06540 S, IP54, šedý, řazení č. 6</t>
  </si>
  <si>
    <t>Cenová kalkulace - Rozváděč RP4 - Dílna</t>
  </si>
  <si>
    <t>HENSEL</t>
  </si>
  <si>
    <t>KV4548 - Skříň jističová, 630x403x129, 54 TE, IP54</t>
  </si>
  <si>
    <t>Proudový chránič PF7-40/4/0,03</t>
  </si>
  <si>
    <t>Proudový chránič PF7-40/2/0,03</t>
  </si>
  <si>
    <t>Jistič PL7-B6/1</t>
  </si>
  <si>
    <t>Jistič PL7-B16/1</t>
  </si>
  <si>
    <t>Jistič PL7-B25/3</t>
  </si>
  <si>
    <t>DEHNGUARG TNC H LI - přepěťová ochrana tř. C (L1, L2, L3)</t>
  </si>
  <si>
    <t>Svorka RSA 4</t>
  </si>
  <si>
    <t>Rozváděč RP4 - Dodávka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</si>
</sst>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0.000"/>
    <numFmt numFmtId="169" formatCode="_-* #,##0.\-"/>
    <numFmt numFmtId="170" formatCode="#,##0.0000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9"/>
      <color indexed="12"/>
      <name val="Tahoma"/>
      <family val="2"/>
    </font>
    <font>
      <b/>
      <sz val="10"/>
      <name val="Times New Roman CE"/>
      <family val="1"/>
    </font>
    <font>
      <sz val="10"/>
      <name val="Times New Roman CE"/>
      <family val="1"/>
    </font>
    <font>
      <sz val="9"/>
      <name val="Tahoma"/>
      <family val="2"/>
    </font>
    <font>
      <b/>
      <sz val="12"/>
      <color indexed="12"/>
      <name val="Tahoma"/>
      <family val="2"/>
    </font>
    <font>
      <b/>
      <i/>
      <sz val="14"/>
      <name val="Times New Roman CE"/>
      <family val="1"/>
    </font>
    <font>
      <b/>
      <i/>
      <sz val="12"/>
      <color indexed="12"/>
      <name val="Times New Roman CE"/>
      <family val="1"/>
    </font>
    <font>
      <sz val="8"/>
      <name val="Arial CE"/>
      <family val="2"/>
    </font>
    <font>
      <b/>
      <sz val="9"/>
      <name val="Arial CE"/>
      <family val="2"/>
    </font>
    <font>
      <sz val="10"/>
      <color indexed="8"/>
      <name val="MS Sans Serif"/>
      <family val="2"/>
    </font>
    <font>
      <sz val="9"/>
      <name val="Arial CE"/>
      <family val="2"/>
    </font>
    <font>
      <sz val="8"/>
      <color indexed="26"/>
      <name val="Arial CE"/>
      <family val="2"/>
    </font>
    <font>
      <b/>
      <sz val="10"/>
      <name val="Arial CE"/>
      <family val="2"/>
    </font>
    <font>
      <sz val="10"/>
      <color indexed="56"/>
      <name val="Arial CE"/>
      <family val="2"/>
    </font>
    <font>
      <b/>
      <sz val="8"/>
      <color indexed="12"/>
      <name val="Tahoma"/>
      <family val="2"/>
    </font>
    <font>
      <b/>
      <u val="single"/>
      <sz val="8"/>
      <color indexed="12"/>
      <name val="Tahoma"/>
      <family val="2"/>
    </font>
    <font>
      <u val="single"/>
      <sz val="9"/>
      <color indexed="12"/>
      <name val="Tahoma"/>
      <family val="2"/>
    </font>
    <font>
      <b/>
      <u val="single"/>
      <sz val="9"/>
      <color indexed="12"/>
      <name val="Tahoma"/>
      <family val="2"/>
    </font>
    <font>
      <b/>
      <sz val="8"/>
      <color indexed="12"/>
      <name val="Arial CE"/>
      <family val="2"/>
    </font>
    <font>
      <b/>
      <sz val="9"/>
      <color indexed="12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56"/>
      <name val="Arial"/>
      <family val="2"/>
    </font>
    <font>
      <b/>
      <sz val="8"/>
      <color indexed="10"/>
      <name val="Arial"/>
      <family val="2"/>
    </font>
    <font>
      <b/>
      <i/>
      <sz val="8"/>
      <color indexed="8"/>
      <name val="Arial"/>
      <family val="2"/>
    </font>
    <font>
      <b/>
      <sz val="9"/>
      <color indexed="8"/>
      <name val="Courier New"/>
      <family val="3"/>
    </font>
    <font>
      <b/>
      <sz val="12"/>
      <color indexed="12"/>
      <name val="Arial"/>
      <family val="2"/>
    </font>
    <font>
      <b/>
      <sz val="12"/>
      <color indexed="60"/>
      <name val="Tahoma"/>
      <family val="2"/>
    </font>
    <font>
      <b/>
      <i/>
      <sz val="14"/>
      <color indexed="60"/>
      <name val="Times New Roman CE"/>
      <family val="1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2060"/>
      <name val="Arial"/>
      <family val="2"/>
    </font>
    <font>
      <b/>
      <sz val="8"/>
      <color rgb="FFFF0000"/>
      <name val="Arial"/>
      <family val="2"/>
    </font>
    <font>
      <b/>
      <i/>
      <sz val="8"/>
      <color rgb="FF000000"/>
      <name val="Arial"/>
      <family val="2"/>
    </font>
    <font>
      <b/>
      <sz val="9"/>
      <color rgb="FF000000"/>
      <name val="Courier New"/>
      <family val="3"/>
    </font>
    <font>
      <b/>
      <sz val="12"/>
      <color rgb="FF0000FF"/>
      <name val="Arial"/>
      <family val="2"/>
    </font>
    <font>
      <b/>
      <sz val="12"/>
      <color theme="9" tint="-0.4999699890613556"/>
      <name val="Tahoma"/>
      <family val="2"/>
    </font>
    <font>
      <b/>
      <i/>
      <sz val="14"/>
      <color theme="9" tint="-0.4999699890613556"/>
      <name val="Times New Roman CE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0E4E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>
        <color indexed="9"/>
      </left>
      <right style="thin">
        <color indexed="9"/>
      </right>
      <top>
        <color indexed="63"/>
      </top>
      <bottom style="hair"/>
    </border>
    <border>
      <left style="thin">
        <color indexed="9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double">
        <color rgb="FF000000"/>
      </top>
      <bottom/>
    </border>
    <border>
      <left style="thin">
        <color indexed="9"/>
      </left>
      <right>
        <color indexed="63"/>
      </right>
      <top style="thin"/>
      <bottom style="thin"/>
    </border>
    <border>
      <left style="thin">
        <color indexed="9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0" borderId="0" applyNumberFormat="0" applyBorder="0" applyAlignment="0" applyProtection="0"/>
    <xf numFmtId="0" fontId="5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6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2" fillId="0" borderId="7" applyNumberFormat="0" applyFill="0" applyAlignment="0" applyProtection="0"/>
    <xf numFmtId="0" fontId="63" fillId="24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5" borderId="8" applyNumberFormat="0" applyAlignment="0" applyProtection="0"/>
    <xf numFmtId="0" fontId="66" fillId="26" borderId="8" applyNumberFormat="0" applyAlignment="0" applyProtection="0"/>
    <xf numFmtId="0" fontId="67" fillId="26" borderId="9" applyNumberFormat="0" applyAlignment="0" applyProtection="0"/>
    <xf numFmtId="0" fontId="68" fillId="0" borderId="0" applyNumberFormat="0" applyFill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69" fillId="0" borderId="0" xfId="0" applyFont="1" applyAlignment="1">
      <alignment vertical="top"/>
    </xf>
    <xf numFmtId="0" fontId="69" fillId="33" borderId="10" xfId="0" applyFont="1" applyFill="1" applyBorder="1" applyAlignment="1">
      <alignment horizontal="right" vertical="top"/>
    </xf>
    <xf numFmtId="0" fontId="69" fillId="33" borderId="10" xfId="0" applyFont="1" applyFill="1" applyBorder="1" applyAlignment="1">
      <alignment horizontal="left" vertical="top"/>
    </xf>
    <xf numFmtId="49" fontId="69" fillId="0" borderId="0" xfId="0" applyNumberFormat="1" applyFont="1" applyAlignment="1">
      <alignment horizontal="left" vertical="top" wrapText="1"/>
    </xf>
    <xf numFmtId="0" fontId="70" fillId="0" borderId="0" xfId="0" applyFont="1" applyAlignment="1">
      <alignment horizontal="left" vertical="top"/>
    </xf>
    <xf numFmtId="49" fontId="69" fillId="0" borderId="0" xfId="0" applyNumberFormat="1" applyFont="1" applyAlignment="1">
      <alignment horizontal="left" vertical="center" wrapText="1"/>
    </xf>
    <xf numFmtId="0" fontId="3" fillId="34" borderId="11" xfId="49" applyFont="1" applyFill="1" applyBorder="1" applyAlignment="1" applyProtection="1">
      <alignment/>
      <protection hidden="1"/>
    </xf>
    <xf numFmtId="49" fontId="3" fillId="34" borderId="12" xfId="49" applyNumberFormat="1" applyFont="1" applyFill="1" applyBorder="1" applyProtection="1">
      <alignment/>
      <protection hidden="1"/>
    </xf>
    <xf numFmtId="0" fontId="4" fillId="34" borderId="12" xfId="49" applyFont="1" applyFill="1" applyBorder="1" applyAlignment="1" applyProtection="1">
      <alignment/>
      <protection hidden="1"/>
    </xf>
    <xf numFmtId="2" fontId="5" fillId="34" borderId="12" xfId="49" applyNumberFormat="1" applyFont="1" applyFill="1" applyBorder="1" applyProtection="1">
      <alignment/>
      <protection hidden="1"/>
    </xf>
    <xf numFmtId="0" fontId="5" fillId="34" borderId="13" xfId="49" applyFont="1" applyFill="1" applyBorder="1" applyProtection="1">
      <alignment/>
      <protection hidden="1"/>
    </xf>
    <xf numFmtId="0" fontId="5" fillId="34" borderId="0" xfId="49" applyFont="1" applyFill="1" applyProtection="1">
      <alignment/>
      <protection hidden="1"/>
    </xf>
    <xf numFmtId="0" fontId="6" fillId="34" borderId="14" xfId="49" applyFont="1" applyFill="1" applyBorder="1" applyAlignment="1" applyProtection="1">
      <alignment/>
      <protection hidden="1"/>
    </xf>
    <xf numFmtId="49" fontId="3" fillId="34" borderId="0" xfId="49" applyNumberFormat="1" applyFont="1" applyFill="1" applyBorder="1" applyProtection="1">
      <alignment/>
      <protection hidden="1"/>
    </xf>
    <xf numFmtId="0" fontId="4" fillId="34" borderId="0" xfId="49" applyFont="1" applyFill="1" applyBorder="1" applyAlignment="1" applyProtection="1">
      <alignment/>
      <protection hidden="1"/>
    </xf>
    <xf numFmtId="2" fontId="5" fillId="34" borderId="0" xfId="49" applyNumberFormat="1" applyFont="1" applyFill="1" applyBorder="1" applyProtection="1">
      <alignment/>
      <protection hidden="1"/>
    </xf>
    <xf numFmtId="0" fontId="5" fillId="34" borderId="15" xfId="49" applyFont="1" applyFill="1" applyBorder="1" applyProtection="1">
      <alignment/>
      <protection hidden="1"/>
    </xf>
    <xf numFmtId="0" fontId="3" fillId="34" borderId="14" xfId="49" applyFont="1" applyFill="1" applyBorder="1" applyAlignment="1" applyProtection="1">
      <alignment horizontal="left"/>
      <protection hidden="1"/>
    </xf>
    <xf numFmtId="0" fontId="7" fillId="34" borderId="16" xfId="49" applyFont="1" applyFill="1" applyBorder="1" applyAlignment="1" applyProtection="1">
      <alignment horizontal="left"/>
      <protection hidden="1"/>
    </xf>
    <xf numFmtId="0" fontId="8" fillId="34" borderId="17" xfId="49" applyFont="1" applyFill="1" applyBorder="1" applyAlignment="1" applyProtection="1">
      <alignment/>
      <protection hidden="1"/>
    </xf>
    <xf numFmtId="0" fontId="9" fillId="34" borderId="17" xfId="49" applyFont="1" applyFill="1" applyBorder="1" applyAlignment="1" applyProtection="1">
      <alignment horizontal="left"/>
      <protection hidden="1"/>
    </xf>
    <xf numFmtId="2" fontId="8" fillId="34" borderId="17" xfId="49" applyNumberFormat="1" applyFont="1" applyFill="1" applyBorder="1" applyProtection="1">
      <alignment/>
      <protection hidden="1"/>
    </xf>
    <xf numFmtId="2" fontId="10" fillId="34" borderId="17" xfId="49" applyNumberFormat="1" applyFont="1" applyFill="1" applyBorder="1" applyProtection="1">
      <alignment/>
      <protection hidden="1"/>
    </xf>
    <xf numFmtId="0" fontId="8" fillId="34" borderId="18" xfId="49" applyFont="1" applyFill="1" applyBorder="1" applyProtection="1">
      <alignment/>
      <protection hidden="1"/>
    </xf>
    <xf numFmtId="0" fontId="3" fillId="34" borderId="0" xfId="49" applyFont="1" applyFill="1" applyBorder="1" applyAlignment="1" applyProtection="1">
      <alignment horizontal="left"/>
      <protection hidden="1"/>
    </xf>
    <xf numFmtId="0" fontId="3" fillId="34" borderId="0" xfId="49" applyNumberFormat="1" applyFont="1" applyFill="1" applyBorder="1" applyProtection="1">
      <alignment/>
      <protection hidden="1"/>
    </xf>
    <xf numFmtId="0" fontId="11" fillId="34" borderId="19" xfId="49" applyFont="1" applyFill="1" applyBorder="1" applyAlignment="1" applyProtection="1">
      <alignment vertical="center"/>
      <protection hidden="1"/>
    </xf>
    <xf numFmtId="0" fontId="11" fillId="34" borderId="20" xfId="49" applyFont="1" applyFill="1" applyBorder="1" applyAlignment="1" applyProtection="1">
      <alignment vertical="center"/>
      <protection hidden="1"/>
    </xf>
    <xf numFmtId="49" fontId="11" fillId="34" borderId="21" xfId="49" applyNumberFormat="1" applyFont="1" applyFill="1" applyBorder="1" applyAlignment="1" applyProtection="1">
      <alignment horizontal="right" vertical="center"/>
      <protection hidden="1"/>
    </xf>
    <xf numFmtId="2" fontId="11" fillId="34" borderId="21" xfId="49" applyNumberFormat="1" applyFont="1" applyFill="1" applyBorder="1" applyAlignment="1" applyProtection="1">
      <alignment horizontal="right" vertical="center"/>
      <protection hidden="1"/>
    </xf>
    <xf numFmtId="0" fontId="11" fillId="34" borderId="21" xfId="49" applyFont="1" applyFill="1" applyBorder="1" applyAlignment="1" applyProtection="1">
      <alignment horizontal="right" vertical="center"/>
      <protection hidden="1"/>
    </xf>
    <xf numFmtId="0" fontId="2" fillId="34" borderId="0" xfId="49" applyFont="1" applyFill="1" applyProtection="1">
      <alignment/>
      <protection hidden="1"/>
    </xf>
    <xf numFmtId="49" fontId="10" fillId="35" borderId="22" xfId="47" applyNumberFormat="1" applyFont="1" applyFill="1" applyBorder="1" applyAlignment="1" applyProtection="1">
      <alignment horizontal="left"/>
      <protection hidden="1"/>
    </xf>
    <xf numFmtId="0" fontId="10" fillId="35" borderId="23" xfId="50" applyFont="1" applyFill="1" applyBorder="1" applyAlignment="1" applyProtection="1">
      <alignment horizontal="left"/>
      <protection hidden="1"/>
    </xf>
    <xf numFmtId="49" fontId="10" fillId="35" borderId="22" xfId="50" applyNumberFormat="1" applyFont="1" applyFill="1" applyBorder="1" applyAlignment="1" applyProtection="1">
      <alignment horizontal="left"/>
      <protection hidden="1"/>
    </xf>
    <xf numFmtId="2" fontId="10" fillId="35" borderId="24" xfId="50" applyNumberFormat="1" applyFont="1" applyFill="1" applyBorder="1" applyAlignment="1" applyProtection="1">
      <alignment horizontal="right"/>
      <protection hidden="1"/>
    </xf>
    <xf numFmtId="0" fontId="13" fillId="34" borderId="0" xfId="49" applyFont="1" applyFill="1" applyProtection="1">
      <alignment/>
      <protection hidden="1"/>
    </xf>
    <xf numFmtId="49" fontId="14" fillId="36" borderId="22" xfId="47" applyNumberFormat="1" applyFont="1" applyFill="1" applyBorder="1" applyAlignment="1" applyProtection="1">
      <alignment horizontal="left"/>
      <protection hidden="1"/>
    </xf>
    <xf numFmtId="0" fontId="14" fillId="36" borderId="23" xfId="50" applyFont="1" applyFill="1" applyBorder="1" applyAlignment="1" applyProtection="1">
      <alignment horizontal="left"/>
      <protection hidden="1"/>
    </xf>
    <xf numFmtId="49" fontId="14" fillId="36" borderId="22" xfId="50" applyNumberFormat="1" applyFont="1" applyFill="1" applyBorder="1" applyAlignment="1" applyProtection="1">
      <alignment horizontal="left"/>
      <protection hidden="1"/>
    </xf>
    <xf numFmtId="2" fontId="14" fillId="36" borderId="24" xfId="50" applyNumberFormat="1" applyFont="1" applyFill="1" applyBorder="1" applyAlignment="1" applyProtection="1">
      <alignment horizontal="right"/>
      <protection hidden="1"/>
    </xf>
    <xf numFmtId="49" fontId="10" fillId="0" borderId="22" xfId="47" applyNumberFormat="1" applyFont="1" applyFill="1" applyBorder="1" applyAlignment="1" applyProtection="1">
      <alignment horizontal="left"/>
      <protection hidden="1"/>
    </xf>
    <xf numFmtId="0" fontId="10" fillId="0" borderId="23" xfId="50" applyFont="1" applyFill="1" applyBorder="1" applyAlignment="1" applyProtection="1">
      <alignment horizontal="left"/>
      <protection hidden="1"/>
    </xf>
    <xf numFmtId="49" fontId="10" fillId="0" borderId="22" xfId="50" applyNumberFormat="1" applyFont="1" applyFill="1" applyBorder="1" applyAlignment="1" applyProtection="1">
      <alignment horizontal="left"/>
      <protection hidden="1"/>
    </xf>
    <xf numFmtId="2" fontId="10" fillId="0" borderId="24" xfId="50" applyNumberFormat="1" applyFont="1" applyFill="1" applyBorder="1" applyAlignment="1" applyProtection="1">
      <alignment horizontal="right"/>
      <protection hidden="1" locked="0"/>
    </xf>
    <xf numFmtId="2" fontId="10" fillId="0" borderId="24" xfId="50" applyNumberFormat="1" applyFont="1" applyFill="1" applyBorder="1" applyAlignment="1" applyProtection="1">
      <alignment horizontal="right"/>
      <protection hidden="1"/>
    </xf>
    <xf numFmtId="49" fontId="14" fillId="36" borderId="25" xfId="47" applyNumberFormat="1" applyFont="1" applyFill="1" applyBorder="1" applyAlignment="1" applyProtection="1">
      <alignment horizontal="left"/>
      <protection hidden="1"/>
    </xf>
    <xf numFmtId="0" fontId="11" fillId="35" borderId="12" xfId="50" applyFont="1" applyFill="1" applyBorder="1" applyProtection="1">
      <alignment/>
      <protection hidden="1"/>
    </xf>
    <xf numFmtId="0" fontId="13" fillId="35" borderId="12" xfId="50" applyFont="1" applyFill="1" applyBorder="1" applyProtection="1">
      <alignment/>
      <protection hidden="1"/>
    </xf>
    <xf numFmtId="0" fontId="15" fillId="35" borderId="12" xfId="50" applyFont="1" applyFill="1" applyBorder="1" applyProtection="1">
      <alignment/>
      <protection hidden="1"/>
    </xf>
    <xf numFmtId="2" fontId="2" fillId="35" borderId="12" xfId="50" applyNumberFormat="1" applyFont="1" applyFill="1" applyBorder="1" applyProtection="1">
      <alignment/>
      <protection hidden="1"/>
    </xf>
    <xf numFmtId="2" fontId="16" fillId="35" borderId="12" xfId="50" applyNumberFormat="1" applyFont="1" applyFill="1" applyBorder="1" applyProtection="1">
      <alignment/>
      <protection hidden="1"/>
    </xf>
    <xf numFmtId="0" fontId="2" fillId="35" borderId="13" xfId="50" applyFont="1" applyFill="1" applyBorder="1" applyProtection="1">
      <alignment/>
      <protection hidden="1"/>
    </xf>
    <xf numFmtId="0" fontId="2" fillId="34" borderId="0" xfId="50" applyFont="1" applyFill="1" applyProtection="1">
      <alignment/>
      <protection hidden="1"/>
    </xf>
    <xf numFmtId="0" fontId="11" fillId="35" borderId="17" xfId="50" applyFont="1" applyFill="1" applyBorder="1" applyProtection="1">
      <alignment/>
      <protection hidden="1"/>
    </xf>
    <xf numFmtId="0" fontId="3" fillId="35" borderId="17" xfId="50" applyFont="1" applyFill="1" applyBorder="1" applyAlignment="1" applyProtection="1">
      <alignment horizontal="left"/>
      <protection hidden="1"/>
    </xf>
    <xf numFmtId="2" fontId="11" fillId="35" borderId="17" xfId="50" applyNumberFormat="1" applyFont="1" applyFill="1" applyBorder="1" applyProtection="1">
      <alignment/>
      <protection hidden="1"/>
    </xf>
    <xf numFmtId="2" fontId="17" fillId="35" borderId="18" xfId="50" applyNumberFormat="1" applyFont="1" applyFill="1" applyBorder="1" applyAlignment="1" applyProtection="1">
      <alignment horizontal="right"/>
      <protection hidden="1"/>
    </xf>
    <xf numFmtId="0" fontId="13" fillId="34" borderId="0" xfId="50" applyFont="1" applyFill="1" applyProtection="1">
      <alignment/>
      <protection hidden="1"/>
    </xf>
    <xf numFmtId="0" fontId="11" fillId="35" borderId="26" xfId="50" applyFont="1" applyFill="1" applyBorder="1" applyProtection="1">
      <alignment/>
      <protection hidden="1"/>
    </xf>
    <xf numFmtId="0" fontId="3" fillId="35" borderId="26" xfId="50" applyFont="1" applyFill="1" applyBorder="1" applyAlignment="1" applyProtection="1">
      <alignment horizontal="left"/>
      <protection hidden="1"/>
    </xf>
    <xf numFmtId="2" fontId="11" fillId="35" borderId="26" xfId="50" applyNumberFormat="1" applyFont="1" applyFill="1" applyBorder="1" applyProtection="1">
      <alignment/>
      <protection hidden="1"/>
    </xf>
    <xf numFmtId="2" fontId="11" fillId="35" borderId="26" xfId="50" applyNumberFormat="1" applyFont="1" applyFill="1" applyBorder="1" applyAlignment="1" applyProtection="1">
      <alignment horizontal="right"/>
      <protection hidden="1"/>
    </xf>
    <xf numFmtId="2" fontId="18" fillId="35" borderId="27" xfId="50" applyNumberFormat="1" applyFont="1" applyFill="1" applyBorder="1" applyAlignment="1" applyProtection="1">
      <alignment horizontal="right"/>
      <protection hidden="1"/>
    </xf>
    <xf numFmtId="0" fontId="3" fillId="35" borderId="12" xfId="50" applyFont="1" applyFill="1" applyBorder="1" applyAlignment="1" applyProtection="1">
      <alignment horizontal="left"/>
      <protection hidden="1"/>
    </xf>
    <xf numFmtId="2" fontId="11" fillId="35" borderId="12" xfId="50" applyNumberFormat="1" applyFont="1" applyFill="1" applyBorder="1" applyProtection="1">
      <alignment/>
      <protection hidden="1"/>
    </xf>
    <xf numFmtId="2" fontId="18" fillId="35" borderId="13" xfId="50" applyNumberFormat="1" applyFont="1" applyFill="1" applyBorder="1" applyAlignment="1" applyProtection="1">
      <alignment horizontal="right"/>
      <protection hidden="1"/>
    </xf>
    <xf numFmtId="0" fontId="11" fillId="35" borderId="0" xfId="50" applyFont="1" applyFill="1" applyBorder="1" applyProtection="1">
      <alignment/>
      <protection hidden="1"/>
    </xf>
    <xf numFmtId="0" fontId="3" fillId="35" borderId="0" xfId="50" applyFont="1" applyFill="1" applyBorder="1" applyAlignment="1" applyProtection="1">
      <alignment horizontal="left"/>
      <protection hidden="1"/>
    </xf>
    <xf numFmtId="2" fontId="11" fillId="35" borderId="0" xfId="50" applyNumberFormat="1" applyFont="1" applyFill="1" applyBorder="1" applyProtection="1">
      <alignment/>
      <protection hidden="1"/>
    </xf>
    <xf numFmtId="2" fontId="20" fillId="35" borderId="15" xfId="50" applyNumberFormat="1" applyFont="1" applyFill="1" applyBorder="1" applyAlignment="1" applyProtection="1">
      <alignment horizontal="right"/>
      <protection hidden="1"/>
    </xf>
    <xf numFmtId="0" fontId="10" fillId="35" borderId="17" xfId="50" applyFont="1" applyFill="1" applyBorder="1" applyProtection="1">
      <alignment/>
      <protection hidden="1"/>
    </xf>
    <xf numFmtId="0" fontId="13" fillId="35" borderId="17" xfId="50" applyFont="1" applyFill="1" applyBorder="1" applyProtection="1">
      <alignment/>
      <protection hidden="1"/>
    </xf>
    <xf numFmtId="0" fontId="15" fillId="35" borderId="17" xfId="50" applyFont="1" applyFill="1" applyBorder="1" applyProtection="1">
      <alignment/>
      <protection hidden="1"/>
    </xf>
    <xf numFmtId="2" fontId="2" fillId="35" borderId="17" xfId="50" applyNumberFormat="1" applyFont="1" applyFill="1" applyBorder="1" applyProtection="1">
      <alignment/>
      <protection hidden="1"/>
    </xf>
    <xf numFmtId="0" fontId="2" fillId="35" borderId="18" xfId="50" applyFont="1" applyFill="1" applyBorder="1" applyProtection="1">
      <alignment/>
      <protection hidden="1"/>
    </xf>
    <xf numFmtId="0" fontId="5" fillId="34" borderId="0" xfId="49" applyFont="1" applyFill="1" applyAlignment="1" applyProtection="1">
      <alignment/>
      <protection hidden="1"/>
    </xf>
    <xf numFmtId="0" fontId="4" fillId="34" borderId="0" xfId="49" applyFont="1" applyFill="1" applyAlignment="1" applyProtection="1">
      <alignment/>
      <protection hidden="1"/>
    </xf>
    <xf numFmtId="2" fontId="5" fillId="34" borderId="0" xfId="49" applyNumberFormat="1" applyFont="1" applyFill="1" applyProtection="1">
      <alignment/>
      <protection hidden="1"/>
    </xf>
    <xf numFmtId="0" fontId="69" fillId="0" borderId="0" xfId="0" applyFont="1" applyAlignment="1">
      <alignment vertical="center"/>
    </xf>
    <xf numFmtId="2" fontId="71" fillId="12" borderId="0" xfId="0" applyNumberFormat="1" applyFont="1" applyFill="1" applyAlignment="1">
      <alignment horizontal="right" vertical="top"/>
    </xf>
    <xf numFmtId="2" fontId="71" fillId="6" borderId="0" xfId="0" applyNumberFormat="1" applyFont="1" applyFill="1" applyAlignment="1">
      <alignment horizontal="right" vertical="top"/>
    </xf>
    <xf numFmtId="1" fontId="71" fillId="6" borderId="0" xfId="0" applyNumberFormat="1" applyFont="1" applyFill="1" applyAlignment="1">
      <alignment horizontal="right" vertical="top"/>
    </xf>
    <xf numFmtId="2" fontId="71" fillId="37" borderId="0" xfId="0" applyNumberFormat="1" applyFont="1" applyFill="1" applyAlignment="1">
      <alignment horizontal="right" vertical="top"/>
    </xf>
    <xf numFmtId="2" fontId="71" fillId="37" borderId="26" xfId="0" applyNumberFormat="1" applyFont="1" applyFill="1" applyBorder="1" applyAlignment="1">
      <alignment horizontal="right" vertical="top"/>
    </xf>
    <xf numFmtId="2" fontId="69" fillId="12" borderId="0" xfId="0" applyNumberFormat="1" applyFont="1" applyFill="1" applyAlignment="1">
      <alignment vertical="top"/>
    </xf>
    <xf numFmtId="0" fontId="69" fillId="38" borderId="0" xfId="0" applyFont="1" applyFill="1" applyAlignment="1">
      <alignment vertical="top"/>
    </xf>
    <xf numFmtId="2" fontId="72" fillId="0" borderId="0" xfId="0" applyNumberFormat="1" applyFont="1" applyAlignment="1">
      <alignment horizontal="right" vertical="top"/>
    </xf>
    <xf numFmtId="0" fontId="69" fillId="0" borderId="0" xfId="0" applyFont="1" applyAlignment="1">
      <alignment horizontal="left" vertical="center"/>
    </xf>
    <xf numFmtId="0" fontId="73" fillId="10" borderId="10" xfId="0" applyFont="1" applyFill="1" applyBorder="1" applyAlignment="1">
      <alignment horizontal="left" vertical="center"/>
    </xf>
    <xf numFmtId="0" fontId="69" fillId="10" borderId="10" xfId="0" applyFont="1" applyFill="1" applyBorder="1" applyAlignment="1">
      <alignment horizontal="left" vertical="center"/>
    </xf>
    <xf numFmtId="0" fontId="70" fillId="10" borderId="10" xfId="0" applyFont="1" applyFill="1" applyBorder="1" applyAlignment="1">
      <alignment horizontal="left" vertical="center"/>
    </xf>
    <xf numFmtId="2" fontId="71" fillId="37" borderId="0" xfId="0" applyNumberFormat="1" applyFont="1" applyFill="1" applyAlignment="1">
      <alignment horizontal="right" vertical="center"/>
    </xf>
    <xf numFmtId="2" fontId="71" fillId="6" borderId="0" xfId="0" applyNumberFormat="1" applyFont="1" applyFill="1" applyAlignment="1">
      <alignment horizontal="right" vertical="center"/>
    </xf>
    <xf numFmtId="2" fontId="72" fillId="0" borderId="0" xfId="0" applyNumberFormat="1" applyFont="1" applyAlignment="1">
      <alignment horizontal="right" vertical="center"/>
    </xf>
    <xf numFmtId="0" fontId="69" fillId="0" borderId="28" xfId="0" applyFont="1" applyBorder="1" applyAlignment="1">
      <alignment vertical="center"/>
    </xf>
    <xf numFmtId="2" fontId="74" fillId="39" borderId="28" xfId="0" applyNumberFormat="1" applyFont="1" applyFill="1" applyBorder="1" applyAlignment="1">
      <alignment horizontal="right" vertical="center"/>
    </xf>
    <xf numFmtId="0" fontId="75" fillId="0" borderId="0" xfId="0" applyFont="1" applyBorder="1" applyAlignment="1">
      <alignment horizontal="center" vertical="top"/>
    </xf>
    <xf numFmtId="0" fontId="2" fillId="0" borderId="0" xfId="47">
      <alignment/>
      <protection/>
    </xf>
    <xf numFmtId="0" fontId="76" fillId="34" borderId="16" xfId="49" applyFont="1" applyFill="1" applyBorder="1" applyAlignment="1" applyProtection="1">
      <alignment horizontal="left"/>
      <protection hidden="1"/>
    </xf>
    <xf numFmtId="0" fontId="77" fillId="34" borderId="17" xfId="49" applyFont="1" applyFill="1" applyBorder="1" applyAlignment="1" applyProtection="1">
      <alignment/>
      <protection hidden="1"/>
    </xf>
    <xf numFmtId="2" fontId="10" fillId="34" borderId="17" xfId="49" applyNumberFormat="1" applyFont="1" applyFill="1" applyBorder="1" applyAlignment="1" applyProtection="1">
      <alignment/>
      <protection hidden="1"/>
    </xf>
    <xf numFmtId="0" fontId="11" fillId="34" borderId="29" xfId="49" applyFont="1" applyFill="1" applyBorder="1" applyAlignment="1" applyProtection="1">
      <alignment vertical="center"/>
      <protection hidden="1"/>
    </xf>
    <xf numFmtId="2" fontId="11" fillId="34" borderId="27" xfId="49" applyNumberFormat="1" applyFont="1" applyFill="1" applyBorder="1" applyAlignment="1" applyProtection="1">
      <alignment horizontal="right" vertical="center"/>
      <protection hidden="1"/>
    </xf>
    <xf numFmtId="0" fontId="10" fillId="0" borderId="30" xfId="50" applyFont="1" applyFill="1" applyBorder="1" applyAlignment="1" applyProtection="1">
      <alignment horizontal="left"/>
      <protection hidden="1"/>
    </xf>
    <xf numFmtId="2" fontId="10" fillId="40" borderId="31" xfId="50" applyNumberFormat="1" applyFont="1" applyFill="1" applyBorder="1" applyAlignment="1" applyProtection="1">
      <alignment horizontal="right"/>
      <protection hidden="1"/>
    </xf>
    <xf numFmtId="2" fontId="10" fillId="41" borderId="31" xfId="50" applyNumberFormat="1" applyFont="1" applyFill="1" applyBorder="1" applyAlignment="1" applyProtection="1">
      <alignment horizontal="right"/>
      <protection hidden="1"/>
    </xf>
    <xf numFmtId="2" fontId="21" fillId="0" borderId="24" xfId="50" applyNumberFormat="1" applyFont="1" applyFill="1" applyBorder="1" applyAlignment="1" applyProtection="1">
      <alignment horizontal="right"/>
      <protection hidden="1"/>
    </xf>
    <xf numFmtId="0" fontId="11" fillId="35" borderId="11" xfId="50" applyFont="1" applyFill="1" applyBorder="1" applyProtection="1">
      <alignment/>
      <protection hidden="1"/>
    </xf>
    <xf numFmtId="0" fontId="11" fillId="35" borderId="14" xfId="50" applyFont="1" applyFill="1" applyBorder="1" applyProtection="1">
      <alignment/>
      <protection hidden="1"/>
    </xf>
    <xf numFmtId="2" fontId="17" fillId="35" borderId="15" xfId="50" applyNumberFormat="1" applyFont="1" applyFill="1" applyBorder="1" applyAlignment="1" applyProtection="1">
      <alignment horizontal="right"/>
      <protection hidden="1"/>
    </xf>
    <xf numFmtId="2" fontId="22" fillId="35" borderId="15" xfId="50" applyNumberFormat="1" applyFont="1" applyFill="1" applyBorder="1" applyAlignment="1" applyProtection="1">
      <alignment horizontal="right"/>
      <protection hidden="1"/>
    </xf>
    <xf numFmtId="0" fontId="10" fillId="35" borderId="16" xfId="50" applyFont="1" applyFill="1" applyBorder="1" applyProtection="1">
      <alignment/>
      <protection hidden="1"/>
    </xf>
    <xf numFmtId="49" fontId="22" fillId="34" borderId="0" xfId="49" applyNumberFormat="1" applyFont="1" applyFill="1" applyBorder="1" applyProtection="1">
      <alignment/>
      <protection hidden="1"/>
    </xf>
    <xf numFmtId="0" fontId="75" fillId="0" borderId="0" xfId="0" applyFont="1" applyBorder="1" applyAlignment="1">
      <alignment horizontal="center" vertical="top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_Kabelová listina" xfId="49"/>
    <cellStyle name="normální_VC21M" xfId="50"/>
    <cellStyle name="Followed Hyperlink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vlkserver\cdata\SR2000\Star&#353;&#237;%20a%20neplatn&#233;%20soubory\SR2000%20-%20800-74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R2000%20-%20Rozv&#225;d&#283;&#269;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Firma\Projekty\14\7140603\VERZE%20MATURA\SR2000%20-%20Rozv&#225;d&#283;&#269;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2012%20-%20Rozv&#225;d&#283;&#269;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Elektroinstalace"/>
      <sheetName val="Svítidla"/>
      <sheetName val="Materiál - EXP"/>
      <sheetName val="Montáž - EXP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zor"/>
      <sheetName val="List2"/>
      <sheetName val="RH-1"/>
      <sheetName val="RH-2"/>
      <sheetName val="RH-3"/>
      <sheetName val="RH-4"/>
      <sheetName val="RH-5"/>
      <sheetName val="RH-6"/>
      <sheetName val="R1"/>
      <sheetName val="R2"/>
      <sheetName val="OS"/>
      <sheetName val="RT babice"/>
      <sheetName val="RT"/>
      <sheetName val="RT1"/>
      <sheetName val="RT2"/>
      <sheetName val="RH"/>
      <sheetName val="R-DAT"/>
      <sheetName val="RO80.32"/>
      <sheetName val="RO80.12"/>
      <sheetName val="RO80.21"/>
      <sheetName val="RO80.31"/>
      <sheetName val="RO80.24"/>
      <sheetName val="RO80.34"/>
      <sheetName val="OS-ČOV"/>
      <sheetName val="RMS1"/>
      <sheetName val="ČOV Nový Malín - RH"/>
      <sheetName val="Nový Malín RT"/>
      <sheetName val="RH-05"/>
      <sheetName val="RH-04"/>
      <sheetName val="RH-02"/>
      <sheetName val="RB11"/>
      <sheetName val="RB12"/>
      <sheetName val="RB21"/>
      <sheetName val="RB22"/>
      <sheetName val="RB31"/>
      <sheetName val="RB32"/>
      <sheetName val="RB41"/>
      <sheetName val="RS1"/>
      <sheetName val="RS2"/>
      <sheetName val="R-MAR"/>
      <sheetName val="RE"/>
      <sheetName val="RNT"/>
      <sheetName val="RS4"/>
      <sheetName val="RS5"/>
      <sheetName val="RS6"/>
      <sheetName val="Knihovna - RH"/>
      <sheetName val="R1-HOPR"/>
      <sheetName val="RS - HOP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zor"/>
      <sheetName val="List2"/>
      <sheetName val="RH-1"/>
      <sheetName val="RH-2"/>
      <sheetName val="RH-3"/>
      <sheetName val="RH-4"/>
      <sheetName val="RH-5"/>
      <sheetName val="RH-6"/>
      <sheetName val="R1"/>
      <sheetName val="R2"/>
      <sheetName val="OS"/>
      <sheetName val="RT babice"/>
      <sheetName val="RT"/>
      <sheetName val="RT1"/>
      <sheetName val="RT2"/>
      <sheetName val="RH"/>
      <sheetName val="R-DAT"/>
      <sheetName val="RO80.32"/>
      <sheetName val="RO80.12"/>
      <sheetName val="RO80.21"/>
      <sheetName val="RO80.31"/>
      <sheetName val="RO80.24"/>
      <sheetName val="RO80.34"/>
      <sheetName val="OS-ČOV"/>
      <sheetName val="RMS1"/>
      <sheetName val="ČOV Nový Malín - RH"/>
      <sheetName val="Nový Malín RT"/>
      <sheetName val="RH-05"/>
      <sheetName val="RH-04"/>
      <sheetName val="RH-02"/>
      <sheetName val="RB11"/>
      <sheetName val="RB12"/>
      <sheetName val="RB21"/>
      <sheetName val="RB22"/>
      <sheetName val="RB31"/>
      <sheetName val="RB32"/>
      <sheetName val="RB41"/>
      <sheetName val="RS1"/>
      <sheetName val="RS2"/>
      <sheetName val="R-MAR"/>
      <sheetName val="RE"/>
      <sheetName val="RNT"/>
      <sheetName val="RS4"/>
      <sheetName val="RS5"/>
      <sheetName val="RS6"/>
      <sheetName val="Knihovna - RH"/>
      <sheetName val="R1-HOPR"/>
      <sheetName val="RS - HOP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zor"/>
      <sheetName val="KD Palonín RP4"/>
      <sheetName val="KD Palonín RJT"/>
      <sheetName val="KD Palonín RH"/>
      <sheetName val="RH - Hlavní ALFUN"/>
      <sheetName val="RS - Rozváděč serverovny"/>
      <sheetName val="RV - Vrátnice ALFUN"/>
      <sheetName val="RK-Kotelna"/>
      <sheetName val="RP1 Přestavlky"/>
      <sheetName val="OS Český Dub"/>
      <sheetName val="RH Český Dub"/>
      <sheetName val="R41"/>
      <sheetName val="RT PTICE - DOPLNĚK"/>
      <sheetName val="dfgdsfsd"/>
      <sheetName val="R2 SIEMENS 59"/>
      <sheetName val="RT - Jímka Klopina"/>
      <sheetName val="RV - Vrátnice"/>
      <sheetName val="R31 - MBG"/>
      <sheetName val="R32 - MBG"/>
      <sheetName val="RM2.1 SIEMENS"/>
      <sheetName val="RM1 Siemens"/>
      <sheetName val="RH Silní"/>
      <sheetName val="RS Silní"/>
      <sheetName val="RH.."/>
      <sheetName val="RPO"/>
      <sheetName val="RP1"/>
      <sheetName val="26RS1"/>
      <sheetName val="26RS1.5"/>
      <sheetName val="RM1.2.1"/>
      <sheetName val="R23.1"/>
      <sheetName val="R1 PARS"/>
      <sheetName val="RT - ČOV Kočín"/>
      <sheetName val="RT1"/>
      <sheetName val="RH"/>
      <sheetName val="RC"/>
      <sheetName val="RM3-Holany"/>
      <sheetName val="RP1 Hevlín"/>
      <sheetName val="RP2 Šlapanov"/>
      <sheetName val="RH--1"/>
      <sheetName val="RH--2"/>
      <sheetName val="RH--3"/>
      <sheetName val="RH--4"/>
      <sheetName val="RH--5"/>
      <sheetName val="RH--5-MAR"/>
      <sheetName val="RH--6"/>
      <sheetName val="RH--6-MAR"/>
      <sheetName val="RK"/>
      <sheetName val="R11"/>
      <sheetName val="R11-MAR"/>
      <sheetName val="R21"/>
      <sheetName val="R21-MAR"/>
      <sheetName val="RH1 - Diakonie 2"/>
      <sheetName val="RH2 - Diakonie 2"/>
      <sheetName val="R11 - Diakonie 2"/>
      <sheetName val="R12 - Diakonie 2"/>
      <sheetName val="R21 - Diakonie 2"/>
      <sheetName val="R22 - Diakonie"/>
      <sheetName val="R31 - Diakonie 2"/>
      <sheetName val="R32 - Diakonie 2"/>
      <sheetName val="RH1 - Diakonie 3"/>
      <sheetName val="RH2 - Diakonie 3"/>
      <sheetName val="R11 - Diakonie 3"/>
      <sheetName val="R12 - Diakonie 3"/>
      <sheetName val="R21 - Diakonie 3"/>
      <sheetName val="R22 - Diakonie 3"/>
      <sheetName val="R31 - Diakonie 3"/>
      <sheetName val="R32 - Diakonie 3"/>
      <sheetName val="RS2 - Rýmařov"/>
      <sheetName val="Svébohov R2"/>
      <sheetName val="Svébohov R3"/>
      <sheetName val="Svébohov R4"/>
      <sheetName val="Svébohov R5"/>
      <sheetName val="Svébohov R6"/>
      <sheetName val="RM1.1"/>
      <sheetName val="R21 SMART"/>
      <sheetName val="RH SMART"/>
      <sheetName val="R1 Dětřichov"/>
      <sheetName val="RZ Dětřichov"/>
      <sheetName val="R2 Dětřichov"/>
      <sheetName val="RH Melichařík"/>
      <sheetName val="RT Melichařík"/>
      <sheetName val="RB Melichařík"/>
      <sheetName val="RH-ČOV Křelovice"/>
      <sheetName val="RT-ČOV Křelovice"/>
      <sheetName val="RMS3 - KD Bratrušov"/>
      <sheetName val="RH-ČOV Bohdíkov"/>
      <sheetName val="NUTREND RH"/>
      <sheetName val="NUTREND R11"/>
      <sheetName val="NUTREND R21"/>
      <sheetName val="NUTREND R22"/>
      <sheetName val="NUTREND R31"/>
      <sheetName val="NUTREND R32"/>
      <sheetName val="NUTREND R185"/>
      <sheetName val="NUTREND R41"/>
      <sheetName val="NUTREND R42"/>
      <sheetName val="Miterovi"/>
      <sheetName val="RH - ČOV Bohdíkov"/>
      <sheetName val="RB2"/>
      <sheetName val="R-ČSA"/>
      <sheetName val="Trnávka"/>
      <sheetName val="Knihovna - RH"/>
      <sheetName val="R1-HOPR"/>
      <sheetName val="RS - HOPR"/>
      <sheetName val="List2"/>
      <sheetName val="RH-1"/>
      <sheetName val="RH-2"/>
      <sheetName val="RH-3"/>
      <sheetName val="RH-4"/>
      <sheetName val="RH-5"/>
      <sheetName val="RH-6"/>
      <sheetName val="R1"/>
      <sheetName val="R2"/>
      <sheetName val="OS"/>
      <sheetName val="RT babice"/>
      <sheetName val="R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="140" zoomScaleNormal="140" zoomScalePageLayoutView="0" workbookViewId="0" topLeftCell="A1">
      <pane ySplit="13" topLeftCell="A14" activePane="bottomLeft" state="frozen"/>
      <selection pane="topLeft" activeCell="C306" sqref="C306"/>
      <selection pane="bottomLeft" activeCell="A1" sqref="A1"/>
    </sheetView>
  </sheetViews>
  <sheetFormatPr defaultColWidth="9.140625" defaultRowHeight="15"/>
  <cols>
    <col min="1" max="1" width="10.00390625" style="77" customWidth="1"/>
    <col min="2" max="2" width="46.421875" style="77" customWidth="1"/>
    <col min="3" max="3" width="4.28125" style="78" customWidth="1"/>
    <col min="4" max="4" width="7.28125" style="79" customWidth="1"/>
    <col min="5" max="5" width="10.140625" style="79" customWidth="1"/>
    <col min="6" max="6" width="11.140625" style="12" customWidth="1"/>
    <col min="7" max="25" width="8.7109375" style="12" customWidth="1"/>
    <col min="26" max="16384" width="9.140625" style="12" customWidth="1"/>
  </cols>
  <sheetData>
    <row r="1" spans="1:6" ht="12.75" customHeight="1">
      <c r="A1" s="7" t="s">
        <v>16</v>
      </c>
      <c r="B1" s="8" t="s">
        <v>176</v>
      </c>
      <c r="C1" s="9"/>
      <c r="D1" s="10"/>
      <c r="E1" s="10"/>
      <c r="F1" s="11"/>
    </row>
    <row r="2" spans="1:6" ht="12.75" customHeight="1">
      <c r="A2" s="13"/>
      <c r="B2" s="14" t="s">
        <v>177</v>
      </c>
      <c r="C2" s="15"/>
      <c r="D2" s="16"/>
      <c r="E2" s="16"/>
      <c r="F2" s="17"/>
    </row>
    <row r="3" spans="1:6" ht="12.75" customHeight="1">
      <c r="A3" s="13"/>
      <c r="B3" s="114" t="s">
        <v>201</v>
      </c>
      <c r="C3" s="15"/>
      <c r="D3" s="16"/>
      <c r="E3" s="16"/>
      <c r="F3" s="17"/>
    </row>
    <row r="4" spans="1:6" ht="12.75" customHeight="1">
      <c r="A4" s="18" t="s">
        <v>17</v>
      </c>
      <c r="B4" s="14" t="s">
        <v>178</v>
      </c>
      <c r="C4" s="15"/>
      <c r="D4" s="16"/>
      <c r="E4" s="16"/>
      <c r="F4" s="17"/>
    </row>
    <row r="5" spans="1:6" ht="12.75" customHeight="1">
      <c r="A5" s="18" t="s">
        <v>18</v>
      </c>
      <c r="B5" s="14" t="s">
        <v>179</v>
      </c>
      <c r="C5" s="15"/>
      <c r="D5" s="16"/>
      <c r="E5" s="16"/>
      <c r="F5" s="17"/>
    </row>
    <row r="6" spans="1:6" ht="21.75" customHeight="1">
      <c r="A6" s="19" t="s">
        <v>19</v>
      </c>
      <c r="B6" s="20"/>
      <c r="C6" s="21"/>
      <c r="D6" s="22"/>
      <c r="E6" s="23"/>
      <c r="F6" s="24"/>
    </row>
    <row r="7" spans="1:6" ht="12.75" customHeight="1" hidden="1">
      <c r="A7" s="25"/>
      <c r="B7" s="26"/>
      <c r="C7" s="15"/>
      <c r="D7" s="16"/>
      <c r="E7" s="16"/>
      <c r="F7" s="17"/>
    </row>
    <row r="8" spans="1:6" ht="12.75" customHeight="1" hidden="1">
      <c r="A8" s="25"/>
      <c r="B8" s="26"/>
      <c r="C8" s="15"/>
      <c r="D8" s="16"/>
      <c r="E8" s="16"/>
      <c r="F8" s="17"/>
    </row>
    <row r="9" spans="1:6" ht="12.75" customHeight="1" hidden="1">
      <c r="A9" s="25"/>
      <c r="B9" s="26"/>
      <c r="C9" s="15"/>
      <c r="D9" s="16"/>
      <c r="E9" s="16"/>
      <c r="F9" s="17"/>
    </row>
    <row r="10" spans="1:6" ht="12.75" customHeight="1" hidden="1">
      <c r="A10" s="25"/>
      <c r="B10" s="26"/>
      <c r="C10" s="15"/>
      <c r="D10" s="16"/>
      <c r="E10" s="16"/>
      <c r="F10" s="17"/>
    </row>
    <row r="11" spans="1:6" ht="12.75" customHeight="1" hidden="1">
      <c r="A11" s="25"/>
      <c r="B11" s="26"/>
      <c r="C11" s="15"/>
      <c r="D11" s="16"/>
      <c r="E11" s="16"/>
      <c r="F11" s="17"/>
    </row>
    <row r="12" spans="1:6" s="32" customFormat="1" ht="16.5" customHeight="1">
      <c r="A12" s="27" t="s">
        <v>20</v>
      </c>
      <c r="B12" s="28" t="s">
        <v>21</v>
      </c>
      <c r="C12" s="27" t="s">
        <v>22</v>
      </c>
      <c r="D12" s="29" t="s">
        <v>23</v>
      </c>
      <c r="E12" s="30" t="s">
        <v>24</v>
      </c>
      <c r="F12" s="31" t="s">
        <v>25</v>
      </c>
    </row>
    <row r="13" spans="1:6" s="37" customFormat="1" ht="12.75" customHeight="1">
      <c r="A13" s="33"/>
      <c r="B13" s="34"/>
      <c r="C13" s="35"/>
      <c r="D13" s="36"/>
      <c r="E13" s="36"/>
      <c r="F13" s="36"/>
    </row>
    <row r="14" spans="1:6" s="37" customFormat="1" ht="12.75" customHeight="1">
      <c r="A14" s="38"/>
      <c r="B14" s="39"/>
      <c r="C14" s="40"/>
      <c r="D14" s="41"/>
      <c r="E14" s="41"/>
      <c r="F14" s="41"/>
    </row>
    <row r="15" spans="1:6" s="37" customFormat="1" ht="12.75" customHeight="1">
      <c r="A15" s="42" t="s">
        <v>26</v>
      </c>
      <c r="B15" s="43" t="s">
        <v>133</v>
      </c>
      <c r="C15" s="44" t="s">
        <v>27</v>
      </c>
      <c r="D15" s="45">
        <v>1</v>
      </c>
      <c r="E15" s="46">
        <f>DÍLNA!I90</f>
        <v>0</v>
      </c>
      <c r="F15" s="46">
        <f>PRODUCT(D15,E15)</f>
        <v>0</v>
      </c>
    </row>
    <row r="16" spans="1:6" s="37" customFormat="1" ht="12.75" customHeight="1">
      <c r="A16" s="42" t="s">
        <v>28</v>
      </c>
      <c r="B16" s="43" t="s">
        <v>134</v>
      </c>
      <c r="C16" s="44" t="s">
        <v>27</v>
      </c>
      <c r="D16" s="45">
        <v>1</v>
      </c>
      <c r="E16" s="46">
        <f>DÍLNA!H90</f>
        <v>0</v>
      </c>
      <c r="F16" s="46">
        <f>PRODUCT(D16,E16)</f>
        <v>0</v>
      </c>
    </row>
    <row r="17" spans="1:6" s="37" customFormat="1" ht="12.75" customHeight="1">
      <c r="A17" s="42" t="s">
        <v>29</v>
      </c>
      <c r="B17" s="43" t="s">
        <v>224</v>
      </c>
      <c r="C17" s="44" t="s">
        <v>27</v>
      </c>
      <c r="D17" s="45">
        <v>1</v>
      </c>
      <c r="E17" s="46">
        <f>'RP4 - Dílna'!H18</f>
        <v>0</v>
      </c>
      <c r="F17" s="46">
        <f>PRODUCT(D17,E17)</f>
        <v>0</v>
      </c>
    </row>
    <row r="18" spans="1:6" s="37" customFormat="1" ht="12.75" customHeight="1">
      <c r="A18" s="42"/>
      <c r="B18" s="43"/>
      <c r="C18" s="44"/>
      <c r="D18" s="45"/>
      <c r="E18" s="46"/>
      <c r="F18" s="46"/>
    </row>
    <row r="19" spans="1:6" s="37" customFormat="1" ht="12.75" customHeight="1">
      <c r="A19" s="47"/>
      <c r="B19" s="39"/>
      <c r="C19" s="40"/>
      <c r="D19" s="41"/>
      <c r="E19" s="41"/>
      <c r="F19" s="41"/>
    </row>
    <row r="20" spans="1:6" s="54" customFormat="1" ht="5.25" customHeight="1">
      <c r="A20" s="48"/>
      <c r="B20" s="49"/>
      <c r="C20" s="50"/>
      <c r="D20" s="51"/>
      <c r="E20" s="52"/>
      <c r="F20" s="53"/>
    </row>
    <row r="21" spans="1:6" s="59" customFormat="1" ht="15" customHeight="1">
      <c r="A21" s="55"/>
      <c r="B21" s="56" t="s">
        <v>30</v>
      </c>
      <c r="C21" s="55"/>
      <c r="D21" s="57"/>
      <c r="E21" s="55"/>
      <c r="F21" s="58">
        <f>SUM(F13:F19)</f>
        <v>0</v>
      </c>
    </row>
    <row r="22" spans="1:6" s="59" customFormat="1" ht="15" customHeight="1">
      <c r="A22" s="60"/>
      <c r="B22" s="61" t="s">
        <v>174</v>
      </c>
      <c r="C22" s="60"/>
      <c r="D22" s="62">
        <v>5</v>
      </c>
      <c r="E22" s="63">
        <f>E16</f>
        <v>0</v>
      </c>
      <c r="F22" s="64">
        <f>D22/100*E22</f>
        <v>0</v>
      </c>
    </row>
    <row r="23" spans="1:6" s="59" customFormat="1" ht="15" customHeight="1">
      <c r="A23" s="60"/>
      <c r="B23" s="61" t="s">
        <v>175</v>
      </c>
      <c r="C23" s="60"/>
      <c r="D23" s="62">
        <v>3</v>
      </c>
      <c r="E23" s="63">
        <f>E15</f>
        <v>0</v>
      </c>
      <c r="F23" s="64">
        <f>D23/100*E23</f>
        <v>0</v>
      </c>
    </row>
    <row r="24" spans="1:6" s="59" customFormat="1" ht="15" customHeight="1">
      <c r="A24" s="48"/>
      <c r="B24" s="65" t="s">
        <v>31</v>
      </c>
      <c r="C24" s="48"/>
      <c r="D24" s="66"/>
      <c r="E24" s="48"/>
      <c r="F24" s="67">
        <f>SUM(F21:F23)</f>
        <v>0</v>
      </c>
    </row>
    <row r="25" spans="1:6" s="59" customFormat="1" ht="15" customHeight="1">
      <c r="A25" s="68"/>
      <c r="B25" s="69"/>
      <c r="C25" s="68"/>
      <c r="D25" s="70"/>
      <c r="E25" s="68"/>
      <c r="F25" s="71"/>
    </row>
    <row r="26" spans="1:6" s="59" customFormat="1" ht="15" customHeight="1">
      <c r="A26" s="68" t="s">
        <v>32</v>
      </c>
      <c r="B26" s="69"/>
      <c r="C26" s="68"/>
      <c r="D26" s="70"/>
      <c r="E26" s="68"/>
      <c r="F26" s="71"/>
    </row>
    <row r="27" spans="1:6" s="59" customFormat="1" ht="15" customHeight="1">
      <c r="A27" s="68"/>
      <c r="B27" s="69"/>
      <c r="C27" s="68"/>
      <c r="D27" s="70"/>
      <c r="E27" s="68"/>
      <c r="F27" s="71"/>
    </row>
    <row r="28" spans="1:6" s="54" customFormat="1" ht="12.75" customHeight="1">
      <c r="A28" s="72" t="s">
        <v>33</v>
      </c>
      <c r="B28" s="73"/>
      <c r="C28" s="74"/>
      <c r="D28" s="75"/>
      <c r="E28" s="75"/>
      <c r="F28" s="76"/>
    </row>
  </sheetData>
  <sheetProtection/>
  <dataValidations count="2">
    <dataValidation type="decimal" allowBlank="1" showInputMessage="1" showErrorMessage="1" errorTitle="Zadaná hodnota není platná !" error="Je nutné zadat číslo v rozmezí od 0,01 do 999999,99" sqref="E14 E18:E19">
      <formula1>0.01</formula1>
      <formula2>999999.99</formula2>
    </dataValidation>
    <dataValidation type="decimal" allowBlank="1" showInputMessage="1" showErrorMessage="1" errorTitle="Zadaná hodnota není platná" error="Je nutné zadat číslo v rozmezí 0 - 999999,99" sqref="D14:D19">
      <formula1>0</formula1>
      <formula2>999999.99</formula2>
    </dataValidation>
  </dataValidations>
  <printOptions gridLines="1"/>
  <pageMargins left="0.7480314960629921" right="0.7480314960629921" top="0.984251968503937" bottom="0.984251968503937" header="0.4921259845" footer="0.4921259845"/>
  <pageSetup horizontalDpi="300" verticalDpi="300" orientation="portrait" paperSize="9" scale="95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N90"/>
  <sheetViews>
    <sheetView zoomScale="120" zoomScaleNormal="120" zoomScalePageLayoutView="0" workbookViewId="0" topLeftCell="A1">
      <selection activeCell="A1" sqref="A1"/>
    </sheetView>
  </sheetViews>
  <sheetFormatPr defaultColWidth="9.140625" defaultRowHeight="15"/>
  <cols>
    <col min="1" max="1" width="5.140625" style="1" customWidth="1"/>
    <col min="2" max="2" width="17.7109375" style="1" customWidth="1"/>
    <col min="3" max="3" width="52.57421875" style="1" customWidth="1"/>
    <col min="4" max="5" width="9.7109375" style="1" customWidth="1"/>
    <col min="6" max="6" width="8.7109375" style="1" customWidth="1"/>
    <col min="7" max="7" width="4.7109375" style="1" customWidth="1"/>
    <col min="8" max="9" width="10.8515625" style="1" customWidth="1"/>
    <col min="10" max="10" width="9.140625" style="1" customWidth="1"/>
    <col min="11" max="11" width="7.7109375" style="1" hidden="1" customWidth="1"/>
    <col min="12" max="12" width="7.28125" style="1" hidden="1" customWidth="1"/>
    <col min="13" max="13" width="7.7109375" style="1" hidden="1" customWidth="1"/>
    <col min="14" max="14" width="7.28125" style="1" hidden="1" customWidth="1"/>
    <col min="15" max="16384" width="9.140625" style="1" customWidth="1"/>
  </cols>
  <sheetData>
    <row r="2" spans="1:9" ht="15.75">
      <c r="A2" s="115" t="s">
        <v>147</v>
      </c>
      <c r="B2" s="115"/>
      <c r="C2" s="115"/>
      <c r="D2" s="115"/>
      <c r="E2" s="115"/>
      <c r="F2" s="115"/>
      <c r="G2" s="115"/>
      <c r="H2" s="115"/>
      <c r="I2" s="98"/>
    </row>
    <row r="3" spans="1:14" ht="11.25">
      <c r="A3" s="2" t="s">
        <v>42</v>
      </c>
      <c r="B3" s="3" t="s">
        <v>0</v>
      </c>
      <c r="C3" s="3" t="s">
        <v>1</v>
      </c>
      <c r="D3" s="2" t="s">
        <v>47</v>
      </c>
      <c r="E3" s="2" t="s">
        <v>48</v>
      </c>
      <c r="F3" s="2" t="s">
        <v>2</v>
      </c>
      <c r="G3" s="3" t="s">
        <v>3</v>
      </c>
      <c r="H3" s="2" t="s">
        <v>43</v>
      </c>
      <c r="I3" s="2" t="s">
        <v>44</v>
      </c>
      <c r="K3" s="2" t="s">
        <v>41</v>
      </c>
      <c r="L3" s="2" t="s">
        <v>15</v>
      </c>
      <c r="M3" s="85" t="s">
        <v>49</v>
      </c>
      <c r="N3" s="85" t="s">
        <v>50</v>
      </c>
    </row>
    <row r="4" spans="1:14" ht="7.5" customHeight="1">
      <c r="A4" s="87"/>
      <c r="B4" s="87"/>
      <c r="C4" s="87"/>
      <c r="D4" s="87"/>
      <c r="E4" s="87"/>
      <c r="F4" s="87"/>
      <c r="G4" s="87"/>
      <c r="H4" s="87"/>
      <c r="I4" s="87"/>
      <c r="K4" s="87"/>
      <c r="L4" s="87"/>
      <c r="M4" s="87"/>
      <c r="N4" s="87"/>
    </row>
    <row r="5" spans="1:14" s="89" customFormat="1" ht="11.25" customHeight="1">
      <c r="A5" s="90"/>
      <c r="B5" s="92" t="s">
        <v>131</v>
      </c>
      <c r="C5" s="92" t="s">
        <v>132</v>
      </c>
      <c r="D5" s="91"/>
      <c r="E5" s="91"/>
      <c r="F5" s="91"/>
      <c r="G5" s="91"/>
      <c r="H5" s="91"/>
      <c r="I5" s="91"/>
      <c r="K5" s="91"/>
      <c r="L5" s="91"/>
      <c r="M5" s="91"/>
      <c r="N5" s="91"/>
    </row>
    <row r="6" spans="1:14" ht="11.25">
      <c r="A6" s="83">
        <v>741</v>
      </c>
      <c r="B6" s="4" t="s">
        <v>51</v>
      </c>
      <c r="C6" s="4" t="s">
        <v>132</v>
      </c>
      <c r="D6" s="82">
        <f>K6*L6</f>
        <v>0</v>
      </c>
      <c r="E6" s="84"/>
      <c r="F6" s="88">
        <v>20</v>
      </c>
      <c r="G6" s="4" t="s">
        <v>52</v>
      </c>
      <c r="H6" s="82">
        <f>D6*F6</f>
        <v>0</v>
      </c>
      <c r="I6" s="84"/>
      <c r="K6" s="86">
        <v>60</v>
      </c>
      <c r="L6" s="86">
        <v>0</v>
      </c>
      <c r="M6" s="81"/>
      <c r="N6" s="81"/>
    </row>
    <row r="7" spans="1:14" s="89" customFormat="1" ht="11.25" customHeight="1">
      <c r="A7" s="90"/>
      <c r="B7" s="92" t="s">
        <v>59</v>
      </c>
      <c r="C7" s="92" t="s">
        <v>60</v>
      </c>
      <c r="D7" s="91"/>
      <c r="E7" s="91"/>
      <c r="F7" s="91"/>
      <c r="G7" s="91"/>
      <c r="H7" s="91"/>
      <c r="I7" s="91"/>
      <c r="K7" s="91"/>
      <c r="L7" s="91"/>
      <c r="M7" s="91"/>
      <c r="N7" s="91"/>
    </row>
    <row r="8" spans="1:14" ht="11.25">
      <c r="A8" s="83">
        <v>741</v>
      </c>
      <c r="B8" s="4" t="s">
        <v>51</v>
      </c>
      <c r="C8" s="4" t="s">
        <v>4</v>
      </c>
      <c r="D8" s="82">
        <f>K8*L8</f>
        <v>0</v>
      </c>
      <c r="E8" s="84"/>
      <c r="F8" s="88">
        <v>10</v>
      </c>
      <c r="G8" s="4" t="s">
        <v>52</v>
      </c>
      <c r="H8" s="82">
        <f>D8*F8</f>
        <v>0</v>
      </c>
      <c r="I8" s="84"/>
      <c r="K8" s="86">
        <v>60</v>
      </c>
      <c r="L8" s="86">
        <v>0</v>
      </c>
      <c r="M8" s="81"/>
      <c r="N8" s="81"/>
    </row>
    <row r="9" spans="1:14" s="89" customFormat="1" ht="11.25" customHeight="1">
      <c r="A9" s="90"/>
      <c r="B9" s="92" t="s">
        <v>125</v>
      </c>
      <c r="C9" s="92" t="s">
        <v>126</v>
      </c>
      <c r="D9" s="91"/>
      <c r="E9" s="91"/>
      <c r="F9" s="91"/>
      <c r="G9" s="91"/>
      <c r="H9" s="91"/>
      <c r="I9" s="91"/>
      <c r="K9" s="91"/>
      <c r="L9" s="91"/>
      <c r="M9" s="91"/>
      <c r="N9" s="91"/>
    </row>
    <row r="10" spans="1:14" ht="11.25">
      <c r="A10" s="83">
        <v>741</v>
      </c>
      <c r="B10" s="4" t="s">
        <v>51</v>
      </c>
      <c r="C10" s="4" t="s">
        <v>130</v>
      </c>
      <c r="D10" s="82">
        <f>K10*L10</f>
        <v>0</v>
      </c>
      <c r="E10" s="84"/>
      <c r="F10" s="88">
        <v>8</v>
      </c>
      <c r="G10" s="4" t="s">
        <v>52</v>
      </c>
      <c r="H10" s="82">
        <f>D10*F10</f>
        <v>0</v>
      </c>
      <c r="I10" s="84"/>
      <c r="K10" s="86">
        <v>60</v>
      </c>
      <c r="L10" s="86">
        <v>0</v>
      </c>
      <c r="M10" s="81"/>
      <c r="N10" s="81"/>
    </row>
    <row r="11" spans="1:14" s="89" customFormat="1" ht="11.25" customHeight="1">
      <c r="A11" s="90"/>
      <c r="B11" s="92" t="s">
        <v>65</v>
      </c>
      <c r="C11" s="92" t="s">
        <v>148</v>
      </c>
      <c r="D11" s="91"/>
      <c r="E11" s="91"/>
      <c r="F11" s="91"/>
      <c r="G11" s="91"/>
      <c r="H11" s="91"/>
      <c r="I11" s="91"/>
      <c r="K11" s="91"/>
      <c r="L11" s="91"/>
      <c r="M11" s="91"/>
      <c r="N11" s="91"/>
    </row>
    <row r="12" spans="1:14" ht="11.25" customHeight="1">
      <c r="A12" s="83">
        <v>741</v>
      </c>
      <c r="B12" s="4" t="s">
        <v>8</v>
      </c>
      <c r="C12" s="4" t="s">
        <v>64</v>
      </c>
      <c r="D12" s="82">
        <f>K12*L12</f>
        <v>0</v>
      </c>
      <c r="E12" s="84"/>
      <c r="F12" s="88">
        <v>18</v>
      </c>
      <c r="G12" s="4" t="s">
        <v>149</v>
      </c>
      <c r="H12" s="82">
        <f>D12*F12</f>
        <v>0</v>
      </c>
      <c r="I12" s="84"/>
      <c r="K12" s="86">
        <v>3.06</v>
      </c>
      <c r="L12" s="86">
        <v>0</v>
      </c>
      <c r="M12" s="81"/>
      <c r="N12" s="81"/>
    </row>
    <row r="13" spans="1:14" s="89" customFormat="1" ht="11.25" customHeight="1">
      <c r="A13" s="90"/>
      <c r="B13" s="92" t="s">
        <v>63</v>
      </c>
      <c r="C13" s="92" t="s">
        <v>150</v>
      </c>
      <c r="D13" s="91"/>
      <c r="E13" s="91"/>
      <c r="F13" s="91"/>
      <c r="G13" s="91"/>
      <c r="H13" s="91"/>
      <c r="I13" s="91"/>
      <c r="K13" s="91"/>
      <c r="L13" s="91"/>
      <c r="M13" s="91"/>
      <c r="N13" s="91"/>
    </row>
    <row r="14" spans="1:14" ht="11.25" customHeight="1">
      <c r="A14" s="83">
        <v>741</v>
      </c>
      <c r="B14" s="4" t="s">
        <v>9</v>
      </c>
      <c r="C14" s="4" t="s">
        <v>66</v>
      </c>
      <c r="D14" s="82">
        <f>K14*L14</f>
        <v>0</v>
      </c>
      <c r="E14" s="84"/>
      <c r="F14" s="88">
        <v>10</v>
      </c>
      <c r="G14" s="4" t="s">
        <v>149</v>
      </c>
      <c r="H14" s="82">
        <f>D14*F14</f>
        <v>0</v>
      </c>
      <c r="I14" s="84"/>
      <c r="K14" s="86">
        <v>3.42</v>
      </c>
      <c r="L14" s="86">
        <v>0</v>
      </c>
      <c r="M14" s="81"/>
      <c r="N14" s="81"/>
    </row>
    <row r="15" spans="1:14" s="89" customFormat="1" ht="11.25" customHeight="1">
      <c r="A15" s="90"/>
      <c r="B15" s="92" t="s">
        <v>67</v>
      </c>
      <c r="C15" s="92" t="s">
        <v>145</v>
      </c>
      <c r="D15" s="91"/>
      <c r="E15" s="91"/>
      <c r="F15" s="91"/>
      <c r="G15" s="91"/>
      <c r="H15" s="91"/>
      <c r="I15" s="91"/>
      <c r="K15" s="91"/>
      <c r="L15" s="91"/>
      <c r="M15" s="91"/>
      <c r="N15" s="91"/>
    </row>
    <row r="16" spans="1:14" ht="11.25" customHeight="1">
      <c r="A16" s="83">
        <v>741</v>
      </c>
      <c r="B16" s="4" t="s">
        <v>40</v>
      </c>
      <c r="C16" s="4" t="s">
        <v>68</v>
      </c>
      <c r="D16" s="82">
        <f>K16*L16</f>
        <v>0</v>
      </c>
      <c r="E16" s="84"/>
      <c r="F16" s="88">
        <v>10</v>
      </c>
      <c r="G16" s="4" t="s">
        <v>11</v>
      </c>
      <c r="H16" s="82">
        <f>D16*F16</f>
        <v>0</v>
      </c>
      <c r="I16" s="84"/>
      <c r="K16" s="86">
        <v>5.52</v>
      </c>
      <c r="L16" s="86">
        <v>0</v>
      </c>
      <c r="M16" s="81"/>
      <c r="N16" s="81"/>
    </row>
    <row r="17" spans="1:14" s="89" customFormat="1" ht="11.25" customHeight="1">
      <c r="A17" s="90"/>
      <c r="B17" s="92" t="s">
        <v>69</v>
      </c>
      <c r="C17" s="92" t="s">
        <v>146</v>
      </c>
      <c r="D17" s="91"/>
      <c r="E17" s="91"/>
      <c r="F17" s="91"/>
      <c r="G17" s="91"/>
      <c r="H17" s="91"/>
      <c r="I17" s="91"/>
      <c r="K17" s="91"/>
      <c r="L17" s="91"/>
      <c r="M17" s="91"/>
      <c r="N17" s="91"/>
    </row>
    <row r="18" spans="1:14" ht="11.25" customHeight="1">
      <c r="A18" s="83">
        <v>741</v>
      </c>
      <c r="B18" s="4" t="s">
        <v>39</v>
      </c>
      <c r="C18" s="4" t="s">
        <v>70</v>
      </c>
      <c r="D18" s="82">
        <f>K18*L18</f>
        <v>0</v>
      </c>
      <c r="E18" s="84"/>
      <c r="F18" s="88">
        <v>3</v>
      </c>
      <c r="G18" s="4" t="s">
        <v>11</v>
      </c>
      <c r="H18" s="82">
        <f>D18*F18</f>
        <v>0</v>
      </c>
      <c r="I18" s="84"/>
      <c r="K18" s="86">
        <v>10.74</v>
      </c>
      <c r="L18" s="86">
        <v>0</v>
      </c>
      <c r="M18" s="81"/>
      <c r="N18" s="81"/>
    </row>
    <row r="19" spans="1:14" s="89" customFormat="1" ht="11.25" customHeight="1">
      <c r="A19" s="90"/>
      <c r="B19" s="92" t="s">
        <v>61</v>
      </c>
      <c r="C19" s="92" t="s">
        <v>62</v>
      </c>
      <c r="D19" s="91"/>
      <c r="E19" s="91"/>
      <c r="F19" s="91"/>
      <c r="G19" s="91"/>
      <c r="H19" s="91"/>
      <c r="I19" s="91"/>
      <c r="K19" s="91"/>
      <c r="L19" s="91"/>
      <c r="M19" s="91"/>
      <c r="N19" s="91"/>
    </row>
    <row r="20" spans="1:14" ht="11.25" customHeight="1">
      <c r="A20" s="83">
        <v>741</v>
      </c>
      <c r="B20" s="4" t="s">
        <v>53</v>
      </c>
      <c r="C20" s="4" t="s">
        <v>54</v>
      </c>
      <c r="D20" s="82">
        <f>K20*L20</f>
        <v>0</v>
      </c>
      <c r="E20" s="84"/>
      <c r="F20" s="88">
        <v>35</v>
      </c>
      <c r="G20" s="4" t="s">
        <v>5</v>
      </c>
      <c r="H20" s="82">
        <f>D20*F20</f>
        <v>0</v>
      </c>
      <c r="I20" s="84"/>
      <c r="K20" s="86">
        <v>12</v>
      </c>
      <c r="L20" s="86">
        <v>0</v>
      </c>
      <c r="M20" s="81"/>
      <c r="N20" s="81"/>
    </row>
    <row r="21" spans="1:14" ht="11.25" customHeight="1">
      <c r="A21" s="84" t="s">
        <v>46</v>
      </c>
      <c r="B21" s="4" t="s">
        <v>38</v>
      </c>
      <c r="C21" s="4" t="s">
        <v>57</v>
      </c>
      <c r="D21" s="82"/>
      <c r="E21" s="84">
        <f>M21*N21</f>
        <v>0</v>
      </c>
      <c r="F21" s="88">
        <v>35</v>
      </c>
      <c r="G21" s="4" t="s">
        <v>5</v>
      </c>
      <c r="H21" s="82"/>
      <c r="I21" s="84">
        <f>E21*F21</f>
        <v>0</v>
      </c>
      <c r="K21" s="84"/>
      <c r="L21" s="84"/>
      <c r="M21" s="84">
        <v>0</v>
      </c>
      <c r="N21" s="84">
        <v>1</v>
      </c>
    </row>
    <row r="22" spans="1:14" ht="11.25" customHeight="1">
      <c r="A22" s="84" t="s">
        <v>46</v>
      </c>
      <c r="B22" s="4" t="s">
        <v>56</v>
      </c>
      <c r="C22" s="4" t="s">
        <v>55</v>
      </c>
      <c r="D22" s="82"/>
      <c r="E22" s="84">
        <f>M22*N22</f>
        <v>0</v>
      </c>
      <c r="F22" s="88">
        <v>35</v>
      </c>
      <c r="G22" s="4" t="s">
        <v>5</v>
      </c>
      <c r="H22" s="82"/>
      <c r="I22" s="84">
        <f>E22*F22</f>
        <v>0</v>
      </c>
      <c r="K22" s="84"/>
      <c r="L22" s="84"/>
      <c r="M22" s="84">
        <v>0</v>
      </c>
      <c r="N22" s="84">
        <v>1</v>
      </c>
    </row>
    <row r="23" spans="1:14" s="89" customFormat="1" ht="11.25" customHeight="1">
      <c r="A23" s="90"/>
      <c r="B23" s="92" t="s">
        <v>180</v>
      </c>
      <c r="C23" s="92" t="s">
        <v>181</v>
      </c>
      <c r="D23" s="91"/>
      <c r="E23" s="91"/>
      <c r="F23" s="91"/>
      <c r="G23" s="91"/>
      <c r="H23" s="91"/>
      <c r="I23" s="91"/>
      <c r="K23" s="91"/>
      <c r="L23" s="91"/>
      <c r="M23" s="91"/>
      <c r="N23" s="91"/>
    </row>
    <row r="24" spans="1:14" ht="11.25" customHeight="1">
      <c r="A24" s="83">
        <v>741</v>
      </c>
      <c r="B24" s="4" t="s">
        <v>53</v>
      </c>
      <c r="C24" s="4" t="s">
        <v>182</v>
      </c>
      <c r="D24" s="82">
        <f>K24*L24</f>
        <v>0</v>
      </c>
      <c r="E24" s="84"/>
      <c r="F24" s="88">
        <v>40</v>
      </c>
      <c r="G24" s="4" t="s">
        <v>5</v>
      </c>
      <c r="H24" s="82">
        <f>D24*F24</f>
        <v>0</v>
      </c>
      <c r="I24" s="84"/>
      <c r="K24" s="86">
        <v>12</v>
      </c>
      <c r="L24" s="86">
        <v>0</v>
      </c>
      <c r="M24" s="81"/>
      <c r="N24" s="81"/>
    </row>
    <row r="25" spans="1:14" ht="11.25" customHeight="1">
      <c r="A25" s="84" t="s">
        <v>46</v>
      </c>
      <c r="B25" s="4" t="s">
        <v>183</v>
      </c>
      <c r="C25" s="4" t="s">
        <v>184</v>
      </c>
      <c r="D25" s="82"/>
      <c r="E25" s="84">
        <f>M25*N25</f>
        <v>0</v>
      </c>
      <c r="F25" s="88">
        <v>40</v>
      </c>
      <c r="G25" s="4" t="s">
        <v>5</v>
      </c>
      <c r="H25" s="82"/>
      <c r="I25" s="84">
        <f>E25*F25</f>
        <v>0</v>
      </c>
      <c r="K25" s="84"/>
      <c r="L25" s="84"/>
      <c r="M25" s="84">
        <v>0</v>
      </c>
      <c r="N25" s="84">
        <v>1</v>
      </c>
    </row>
    <row r="26" spans="1:14" ht="11.25" customHeight="1">
      <c r="A26" s="84" t="s">
        <v>46</v>
      </c>
      <c r="B26" s="4" t="s">
        <v>56</v>
      </c>
      <c r="C26" s="4" t="s">
        <v>55</v>
      </c>
      <c r="D26" s="82"/>
      <c r="E26" s="84">
        <f>M26*N26</f>
        <v>0</v>
      </c>
      <c r="F26" s="88">
        <v>40</v>
      </c>
      <c r="G26" s="4" t="s">
        <v>5</v>
      </c>
      <c r="H26" s="82"/>
      <c r="I26" s="84">
        <f>E26*F26</f>
        <v>0</v>
      </c>
      <c r="K26" s="84"/>
      <c r="L26" s="84"/>
      <c r="M26" s="84">
        <v>0</v>
      </c>
      <c r="N26" s="84">
        <v>1</v>
      </c>
    </row>
    <row r="27" spans="1:14" s="89" customFormat="1" ht="11.25" customHeight="1">
      <c r="A27" s="90"/>
      <c r="B27" s="92" t="s">
        <v>77</v>
      </c>
      <c r="C27" s="92" t="s">
        <v>72</v>
      </c>
      <c r="D27" s="91"/>
      <c r="E27" s="91"/>
      <c r="F27" s="91"/>
      <c r="G27" s="91"/>
      <c r="H27" s="91"/>
      <c r="I27" s="91"/>
      <c r="K27" s="91"/>
      <c r="L27" s="91"/>
      <c r="M27" s="91"/>
      <c r="N27" s="91"/>
    </row>
    <row r="28" spans="1:14" ht="11.25" customHeight="1">
      <c r="A28" s="83">
        <v>741</v>
      </c>
      <c r="B28" s="4" t="s">
        <v>71</v>
      </c>
      <c r="C28" s="4" t="s">
        <v>72</v>
      </c>
      <c r="D28" s="82">
        <f>K28*L28</f>
        <v>0</v>
      </c>
      <c r="E28" s="84"/>
      <c r="F28" s="88">
        <v>35</v>
      </c>
      <c r="G28" s="4" t="s">
        <v>5</v>
      </c>
      <c r="H28" s="82">
        <f>D28*F28</f>
        <v>0</v>
      </c>
      <c r="I28" s="84"/>
      <c r="K28" s="86">
        <v>5.4</v>
      </c>
      <c r="L28" s="86">
        <v>0</v>
      </c>
      <c r="M28" s="81"/>
      <c r="N28" s="81"/>
    </row>
    <row r="29" spans="1:14" ht="11.25" customHeight="1">
      <c r="A29" s="84" t="s">
        <v>46</v>
      </c>
      <c r="B29" s="4" t="s">
        <v>73</v>
      </c>
      <c r="C29" s="4" t="s">
        <v>13</v>
      </c>
      <c r="D29" s="82"/>
      <c r="E29" s="84">
        <f>M29*N29</f>
        <v>0</v>
      </c>
      <c r="F29" s="88">
        <v>35</v>
      </c>
      <c r="G29" s="4" t="s">
        <v>5</v>
      </c>
      <c r="H29" s="82"/>
      <c r="I29" s="84">
        <f>E29*F29</f>
        <v>0</v>
      </c>
      <c r="K29" s="84"/>
      <c r="L29" s="84"/>
      <c r="M29" s="84">
        <v>0</v>
      </c>
      <c r="N29" s="84">
        <v>1</v>
      </c>
    </row>
    <row r="30" spans="1:14" s="89" customFormat="1" ht="11.25" customHeight="1">
      <c r="A30" s="90"/>
      <c r="B30" s="92" t="s">
        <v>78</v>
      </c>
      <c r="C30" s="92" t="s">
        <v>74</v>
      </c>
      <c r="D30" s="91"/>
      <c r="E30" s="91"/>
      <c r="F30" s="91"/>
      <c r="G30" s="91"/>
      <c r="H30" s="91"/>
      <c r="I30" s="91"/>
      <c r="K30" s="91"/>
      <c r="L30" s="91"/>
      <c r="M30" s="91"/>
      <c r="N30" s="91"/>
    </row>
    <row r="31" spans="1:14" ht="11.25" customHeight="1">
      <c r="A31" s="83">
        <v>741</v>
      </c>
      <c r="B31" s="4" t="s">
        <v>71</v>
      </c>
      <c r="C31" s="4" t="s">
        <v>74</v>
      </c>
      <c r="D31" s="82">
        <f>K31*L31</f>
        <v>0</v>
      </c>
      <c r="E31" s="84"/>
      <c r="F31" s="88">
        <v>70</v>
      </c>
      <c r="G31" s="4" t="s">
        <v>5</v>
      </c>
      <c r="H31" s="82">
        <f>D31*F31</f>
        <v>0</v>
      </c>
      <c r="I31" s="84"/>
      <c r="K31" s="86">
        <v>5.4</v>
      </c>
      <c r="L31" s="86">
        <v>0</v>
      </c>
      <c r="M31" s="81"/>
      <c r="N31" s="81"/>
    </row>
    <row r="32" spans="1:14" ht="11.25" customHeight="1">
      <c r="A32" s="84" t="s">
        <v>46</v>
      </c>
      <c r="B32" s="4" t="s">
        <v>75</v>
      </c>
      <c r="C32" s="4" t="s">
        <v>12</v>
      </c>
      <c r="D32" s="82"/>
      <c r="E32" s="84">
        <f>M32*N32</f>
        <v>0</v>
      </c>
      <c r="F32" s="88">
        <v>70</v>
      </c>
      <c r="G32" s="4" t="s">
        <v>5</v>
      </c>
      <c r="H32" s="82"/>
      <c r="I32" s="84">
        <f>E32*F32</f>
        <v>0</v>
      </c>
      <c r="K32" s="84"/>
      <c r="L32" s="84"/>
      <c r="M32" s="84">
        <v>0</v>
      </c>
      <c r="N32" s="84">
        <v>1</v>
      </c>
    </row>
    <row r="33" spans="1:14" s="89" customFormat="1" ht="11.25" customHeight="1">
      <c r="A33" s="90"/>
      <c r="B33" s="92" t="s">
        <v>79</v>
      </c>
      <c r="C33" s="92" t="s">
        <v>80</v>
      </c>
      <c r="D33" s="91"/>
      <c r="E33" s="91"/>
      <c r="F33" s="91"/>
      <c r="G33" s="91"/>
      <c r="H33" s="91"/>
      <c r="I33" s="91"/>
      <c r="K33" s="91"/>
      <c r="L33" s="91"/>
      <c r="M33" s="91"/>
      <c r="N33" s="91"/>
    </row>
    <row r="34" spans="1:14" ht="11.25" customHeight="1">
      <c r="A34" s="83">
        <v>741</v>
      </c>
      <c r="B34" s="4" t="s">
        <v>76</v>
      </c>
      <c r="C34" s="4" t="s">
        <v>80</v>
      </c>
      <c r="D34" s="82">
        <f>K34*L34</f>
        <v>0</v>
      </c>
      <c r="E34" s="84"/>
      <c r="F34" s="88">
        <v>45</v>
      </c>
      <c r="G34" s="4" t="s">
        <v>5</v>
      </c>
      <c r="H34" s="82">
        <f>D34*F34</f>
        <v>0</v>
      </c>
      <c r="I34" s="84"/>
      <c r="K34" s="86">
        <v>5.76</v>
      </c>
      <c r="L34" s="86">
        <v>0</v>
      </c>
      <c r="M34" s="81"/>
      <c r="N34" s="81"/>
    </row>
    <row r="35" spans="1:14" ht="11.25" customHeight="1">
      <c r="A35" s="84" t="s">
        <v>46</v>
      </c>
      <c r="B35" s="4" t="s">
        <v>81</v>
      </c>
      <c r="C35" s="4" t="s">
        <v>14</v>
      </c>
      <c r="D35" s="82"/>
      <c r="E35" s="84">
        <f>M35*N35</f>
        <v>0</v>
      </c>
      <c r="F35" s="88">
        <v>45</v>
      </c>
      <c r="G35" s="4" t="s">
        <v>5</v>
      </c>
      <c r="H35" s="82"/>
      <c r="I35" s="84">
        <f>E35*F35</f>
        <v>0</v>
      </c>
      <c r="K35" s="84"/>
      <c r="L35" s="84"/>
      <c r="M35" s="84">
        <v>0</v>
      </c>
      <c r="N35" s="84">
        <v>1</v>
      </c>
    </row>
    <row r="36" spans="1:14" s="89" customFormat="1" ht="11.25" customHeight="1">
      <c r="A36" s="90"/>
      <c r="B36" s="92" t="s">
        <v>202</v>
      </c>
      <c r="C36" s="92" t="s">
        <v>203</v>
      </c>
      <c r="D36" s="91"/>
      <c r="E36" s="91"/>
      <c r="F36" s="91"/>
      <c r="G36" s="91"/>
      <c r="H36" s="91"/>
      <c r="I36" s="91"/>
      <c r="K36" s="91"/>
      <c r="L36" s="91"/>
      <c r="M36" s="91"/>
      <c r="N36" s="91"/>
    </row>
    <row r="37" spans="1:14" ht="11.25" customHeight="1">
      <c r="A37" s="83">
        <v>741</v>
      </c>
      <c r="B37" s="4" t="s">
        <v>204</v>
      </c>
      <c r="C37" s="4" t="s">
        <v>205</v>
      </c>
      <c r="D37" s="82">
        <f>K37*L37</f>
        <v>0</v>
      </c>
      <c r="E37" s="84"/>
      <c r="F37" s="88">
        <v>1</v>
      </c>
      <c r="G37" s="4" t="s">
        <v>11</v>
      </c>
      <c r="H37" s="82">
        <f>D37*F37</f>
        <v>0</v>
      </c>
      <c r="I37" s="84"/>
      <c r="K37" s="86">
        <v>24.66</v>
      </c>
      <c r="L37" s="86">
        <v>0</v>
      </c>
      <c r="M37" s="81"/>
      <c r="N37" s="81"/>
    </row>
    <row r="38" spans="1:14" ht="11.25" customHeight="1">
      <c r="A38" s="84" t="s">
        <v>46</v>
      </c>
      <c r="B38" s="4" t="s">
        <v>206</v>
      </c>
      <c r="C38" s="4" t="s">
        <v>207</v>
      </c>
      <c r="D38" s="82"/>
      <c r="E38" s="84">
        <f>M38*N38</f>
        <v>0</v>
      </c>
      <c r="F38" s="88">
        <v>1</v>
      </c>
      <c r="G38" s="4" t="s">
        <v>11</v>
      </c>
      <c r="H38" s="82">
        <f>D38*F38</f>
        <v>0</v>
      </c>
      <c r="I38" s="84">
        <f>E38*F38</f>
        <v>0</v>
      </c>
      <c r="K38" s="84"/>
      <c r="L38" s="84"/>
      <c r="M38" s="84">
        <v>0</v>
      </c>
      <c r="N38" s="84">
        <v>1</v>
      </c>
    </row>
    <row r="39" spans="1:14" s="89" customFormat="1" ht="11.25" customHeight="1">
      <c r="A39" s="90"/>
      <c r="B39" s="92" t="s">
        <v>208</v>
      </c>
      <c r="C39" s="92" t="s">
        <v>209</v>
      </c>
      <c r="D39" s="91"/>
      <c r="E39" s="91"/>
      <c r="F39" s="91"/>
      <c r="G39" s="91"/>
      <c r="H39" s="91"/>
      <c r="I39" s="91"/>
      <c r="K39" s="91"/>
      <c r="L39" s="91"/>
      <c r="M39" s="91"/>
      <c r="N39" s="91"/>
    </row>
    <row r="40" spans="1:14" ht="11.25" customHeight="1">
      <c r="A40" s="83">
        <v>741</v>
      </c>
      <c r="B40" s="4" t="s">
        <v>210</v>
      </c>
      <c r="C40" s="4" t="s">
        <v>211</v>
      </c>
      <c r="D40" s="82">
        <f>K40*L40</f>
        <v>0</v>
      </c>
      <c r="E40" s="84"/>
      <c r="F40" s="88">
        <v>4</v>
      </c>
      <c r="G40" s="4" t="s">
        <v>11</v>
      </c>
      <c r="H40" s="82">
        <f>D40*F40</f>
        <v>0</v>
      </c>
      <c r="I40" s="84"/>
      <c r="K40" s="86">
        <v>24.66</v>
      </c>
      <c r="L40" s="86">
        <v>0</v>
      </c>
      <c r="M40" s="81"/>
      <c r="N40" s="81"/>
    </row>
    <row r="41" spans="1:14" ht="11.25" customHeight="1">
      <c r="A41" s="84" t="s">
        <v>46</v>
      </c>
      <c r="B41" s="4" t="s">
        <v>212</v>
      </c>
      <c r="C41" s="4" t="s">
        <v>213</v>
      </c>
      <c r="D41" s="82"/>
      <c r="E41" s="84">
        <f>M41*N41</f>
        <v>0</v>
      </c>
      <c r="F41" s="88">
        <v>4</v>
      </c>
      <c r="G41" s="4" t="s">
        <v>11</v>
      </c>
      <c r="H41" s="82">
        <f>D41*F41</f>
        <v>0</v>
      </c>
      <c r="I41" s="84">
        <f>E41*F41</f>
        <v>0</v>
      </c>
      <c r="K41" s="84"/>
      <c r="L41" s="84"/>
      <c r="M41" s="84">
        <v>0</v>
      </c>
      <c r="N41" s="84">
        <v>1</v>
      </c>
    </row>
    <row r="42" spans="1:14" s="89" customFormat="1" ht="11.25" customHeight="1">
      <c r="A42" s="90"/>
      <c r="B42" s="92" t="s">
        <v>82</v>
      </c>
      <c r="C42" s="92" t="s">
        <v>151</v>
      </c>
      <c r="D42" s="91"/>
      <c r="E42" s="91"/>
      <c r="F42" s="91"/>
      <c r="G42" s="91"/>
      <c r="H42" s="91"/>
      <c r="I42" s="91"/>
      <c r="K42" s="91"/>
      <c r="L42" s="91"/>
      <c r="M42" s="91"/>
      <c r="N42" s="91"/>
    </row>
    <row r="43" spans="1:14" ht="11.25" customHeight="1">
      <c r="A43" s="83">
        <v>741</v>
      </c>
      <c r="B43" s="4" t="s">
        <v>35</v>
      </c>
      <c r="C43" s="4" t="s">
        <v>84</v>
      </c>
      <c r="D43" s="82">
        <f>K43*L43</f>
        <v>0</v>
      </c>
      <c r="E43" s="84"/>
      <c r="F43" s="88">
        <v>8</v>
      </c>
      <c r="G43" s="4" t="s">
        <v>149</v>
      </c>
      <c r="H43" s="82">
        <f>D43*F43</f>
        <v>0</v>
      </c>
      <c r="I43" s="84"/>
      <c r="K43" s="86">
        <v>30.36</v>
      </c>
      <c r="L43" s="86">
        <v>0</v>
      </c>
      <c r="M43" s="81"/>
      <c r="N43" s="81"/>
    </row>
    <row r="44" spans="1:14" ht="11.25" customHeight="1">
      <c r="A44" s="84" t="s">
        <v>46</v>
      </c>
      <c r="B44" s="4" t="s">
        <v>34</v>
      </c>
      <c r="C44" s="4" t="s">
        <v>83</v>
      </c>
      <c r="D44" s="82"/>
      <c r="E44" s="84">
        <f>M44*N44</f>
        <v>0</v>
      </c>
      <c r="F44" s="88">
        <v>8</v>
      </c>
      <c r="G44" s="4" t="s">
        <v>149</v>
      </c>
      <c r="H44" s="82"/>
      <c r="I44" s="84">
        <f>E44*F44</f>
        <v>0</v>
      </c>
      <c r="K44" s="84"/>
      <c r="L44" s="84"/>
      <c r="M44" s="84">
        <v>0</v>
      </c>
      <c r="N44" s="84">
        <v>1</v>
      </c>
    </row>
    <row r="45" spans="1:14" s="89" customFormat="1" ht="11.25" customHeight="1">
      <c r="A45" s="90"/>
      <c r="B45" s="92" t="s">
        <v>121</v>
      </c>
      <c r="C45" s="92" t="s">
        <v>144</v>
      </c>
      <c r="D45" s="91"/>
      <c r="E45" s="91"/>
      <c r="F45" s="91"/>
      <c r="G45" s="91"/>
      <c r="H45" s="91"/>
      <c r="I45" s="91"/>
      <c r="K45" s="91"/>
      <c r="L45" s="91"/>
      <c r="M45" s="91"/>
      <c r="N45" s="91"/>
    </row>
    <row r="46" spans="1:14" ht="11.25" customHeight="1">
      <c r="A46" s="83">
        <v>741</v>
      </c>
      <c r="B46" s="4" t="s">
        <v>36</v>
      </c>
      <c r="C46" s="4" t="s">
        <v>120</v>
      </c>
      <c r="D46" s="82">
        <f>K46*L46</f>
        <v>0</v>
      </c>
      <c r="E46" s="84"/>
      <c r="F46" s="88">
        <v>2</v>
      </c>
      <c r="G46" s="4" t="s">
        <v>149</v>
      </c>
      <c r="H46" s="82">
        <f>D46*F46</f>
        <v>0</v>
      </c>
      <c r="I46" s="84"/>
      <c r="K46" s="86">
        <v>25.92</v>
      </c>
      <c r="L46" s="86">
        <v>0</v>
      </c>
      <c r="M46" s="81"/>
      <c r="N46" s="81"/>
    </row>
    <row r="47" spans="1:14" ht="11.25" customHeight="1">
      <c r="A47" s="84" t="s">
        <v>46</v>
      </c>
      <c r="B47" s="4" t="s">
        <v>123</v>
      </c>
      <c r="C47" s="4" t="s">
        <v>122</v>
      </c>
      <c r="D47" s="82"/>
      <c r="E47" s="84">
        <f>M47*N47</f>
        <v>0</v>
      </c>
      <c r="F47" s="88">
        <v>2</v>
      </c>
      <c r="G47" s="4" t="s">
        <v>149</v>
      </c>
      <c r="H47" s="82"/>
      <c r="I47" s="84">
        <f>E47*F47</f>
        <v>0</v>
      </c>
      <c r="K47" s="84"/>
      <c r="L47" s="84"/>
      <c r="M47" s="84">
        <v>0</v>
      </c>
      <c r="N47" s="84">
        <v>1</v>
      </c>
    </row>
    <row r="48" spans="1:14" s="89" customFormat="1" ht="11.25" customHeight="1">
      <c r="A48" s="90"/>
      <c r="B48" s="92" t="s">
        <v>93</v>
      </c>
      <c r="C48" s="92" t="s">
        <v>91</v>
      </c>
      <c r="D48" s="91"/>
      <c r="E48" s="91"/>
      <c r="F48" s="91"/>
      <c r="G48" s="91"/>
      <c r="H48" s="91"/>
      <c r="I48" s="91"/>
      <c r="K48" s="91"/>
      <c r="L48" s="91"/>
      <c r="M48" s="91"/>
      <c r="N48" s="91"/>
    </row>
    <row r="49" spans="1:14" ht="11.25" customHeight="1">
      <c r="A49" s="83">
        <v>741</v>
      </c>
      <c r="B49" s="4" t="s">
        <v>92</v>
      </c>
      <c r="C49" s="4" t="s">
        <v>91</v>
      </c>
      <c r="D49" s="82">
        <f>K49*L49</f>
        <v>0</v>
      </c>
      <c r="E49" s="84"/>
      <c r="F49" s="88">
        <v>10</v>
      </c>
      <c r="G49" s="4" t="s">
        <v>5</v>
      </c>
      <c r="H49" s="82">
        <f>D49*F49</f>
        <v>0</v>
      </c>
      <c r="I49" s="84"/>
      <c r="K49" s="86">
        <v>18.78</v>
      </c>
      <c r="L49" s="86">
        <v>0</v>
      </c>
      <c r="M49" s="81"/>
      <c r="N49" s="81"/>
    </row>
    <row r="50" spans="1:14" ht="11.25" customHeight="1">
      <c r="A50" s="84" t="s">
        <v>46</v>
      </c>
      <c r="B50" s="4" t="s">
        <v>85</v>
      </c>
      <c r="C50" s="4" t="s">
        <v>86</v>
      </c>
      <c r="D50" s="82"/>
      <c r="E50" s="84">
        <f>M50*N50</f>
        <v>0</v>
      </c>
      <c r="F50" s="88">
        <v>10</v>
      </c>
      <c r="G50" s="4" t="s">
        <v>5</v>
      </c>
      <c r="H50" s="82"/>
      <c r="I50" s="84">
        <f>E50*F50</f>
        <v>0</v>
      </c>
      <c r="K50" s="84"/>
      <c r="L50" s="84"/>
      <c r="M50" s="84">
        <v>0</v>
      </c>
      <c r="N50" s="84">
        <v>1</v>
      </c>
    </row>
    <row r="51" spans="1:14" ht="11.25" customHeight="1">
      <c r="A51" s="84" t="s">
        <v>46</v>
      </c>
      <c r="B51" s="4" t="s">
        <v>87</v>
      </c>
      <c r="C51" s="4" t="s">
        <v>88</v>
      </c>
      <c r="D51" s="82"/>
      <c r="E51" s="84">
        <f>M51*N51</f>
        <v>0</v>
      </c>
      <c r="F51" s="88">
        <v>10</v>
      </c>
      <c r="G51" s="4" t="s">
        <v>11</v>
      </c>
      <c r="H51" s="82"/>
      <c r="I51" s="84">
        <f>E51*F51</f>
        <v>0</v>
      </c>
      <c r="K51" s="84"/>
      <c r="L51" s="84"/>
      <c r="M51" s="84">
        <v>0</v>
      </c>
      <c r="N51" s="84">
        <v>1</v>
      </c>
    </row>
    <row r="52" spans="1:14" ht="11.25" customHeight="1">
      <c r="A52" s="84" t="s">
        <v>46</v>
      </c>
      <c r="B52" s="4" t="s">
        <v>89</v>
      </c>
      <c r="C52" s="4" t="s">
        <v>90</v>
      </c>
      <c r="D52" s="82"/>
      <c r="E52" s="84">
        <f>M52*N52</f>
        <v>0</v>
      </c>
      <c r="F52" s="88">
        <v>10</v>
      </c>
      <c r="G52" s="4" t="s">
        <v>11</v>
      </c>
      <c r="H52" s="82"/>
      <c r="I52" s="84">
        <f>E52*F52</f>
        <v>0</v>
      </c>
      <c r="K52" s="84"/>
      <c r="L52" s="84"/>
      <c r="M52" s="84">
        <v>0</v>
      </c>
      <c r="N52" s="84">
        <v>1</v>
      </c>
    </row>
    <row r="53" spans="1:14" s="89" customFormat="1" ht="11.25" customHeight="1">
      <c r="A53" s="90"/>
      <c r="B53" s="92" t="s">
        <v>112</v>
      </c>
      <c r="C53" s="92" t="s">
        <v>124</v>
      </c>
      <c r="D53" s="91"/>
      <c r="E53" s="91"/>
      <c r="F53" s="91"/>
      <c r="G53" s="91"/>
      <c r="H53" s="91"/>
      <c r="I53" s="91"/>
      <c r="K53" s="91"/>
      <c r="L53" s="91"/>
      <c r="M53" s="91"/>
      <c r="N53" s="91"/>
    </row>
    <row r="54" spans="1:14" ht="11.25" customHeight="1">
      <c r="A54" s="83">
        <v>741</v>
      </c>
      <c r="B54" s="4" t="s">
        <v>6</v>
      </c>
      <c r="C54" s="4" t="s">
        <v>124</v>
      </c>
      <c r="D54" s="82">
        <f>K54*L54</f>
        <v>0</v>
      </c>
      <c r="E54" s="84"/>
      <c r="F54" s="88">
        <v>20</v>
      </c>
      <c r="G54" s="4" t="s">
        <v>5</v>
      </c>
      <c r="H54" s="82">
        <f>D54*F54</f>
        <v>0</v>
      </c>
      <c r="I54" s="84"/>
      <c r="K54" s="86">
        <v>5.64</v>
      </c>
      <c r="L54" s="86">
        <v>0</v>
      </c>
      <c r="M54" s="81"/>
      <c r="N54" s="81"/>
    </row>
    <row r="55" spans="1:14" ht="11.25" customHeight="1">
      <c r="A55" s="84" t="s">
        <v>46</v>
      </c>
      <c r="B55" s="4" t="s">
        <v>113</v>
      </c>
      <c r="C55" s="4" t="s">
        <v>114</v>
      </c>
      <c r="D55" s="82"/>
      <c r="E55" s="84">
        <f>M55*N55</f>
        <v>0</v>
      </c>
      <c r="F55" s="88">
        <v>20</v>
      </c>
      <c r="G55" s="4" t="s">
        <v>5</v>
      </c>
      <c r="H55" s="82"/>
      <c r="I55" s="84">
        <f>E55*F55</f>
        <v>0</v>
      </c>
      <c r="K55" s="84"/>
      <c r="L55" s="84"/>
      <c r="M55" s="84">
        <v>0</v>
      </c>
      <c r="N55" s="84">
        <v>1</v>
      </c>
    </row>
    <row r="56" spans="1:14" ht="11.25" customHeight="1">
      <c r="A56" s="84" t="s">
        <v>46</v>
      </c>
      <c r="B56" s="4" t="s">
        <v>115</v>
      </c>
      <c r="C56" s="4" t="s">
        <v>117</v>
      </c>
      <c r="D56" s="82"/>
      <c r="E56" s="84">
        <f>M56*N56</f>
        <v>0</v>
      </c>
      <c r="F56" s="88">
        <v>20</v>
      </c>
      <c r="G56" s="4" t="s">
        <v>149</v>
      </c>
      <c r="H56" s="82"/>
      <c r="I56" s="84">
        <f>E56*F56</f>
        <v>0</v>
      </c>
      <c r="K56" s="84"/>
      <c r="L56" s="84"/>
      <c r="M56" s="84">
        <v>0</v>
      </c>
      <c r="N56" s="84">
        <v>1</v>
      </c>
    </row>
    <row r="57" spans="1:14" s="89" customFormat="1" ht="11.25" customHeight="1">
      <c r="A57" s="90"/>
      <c r="B57" s="92" t="s">
        <v>108</v>
      </c>
      <c r="C57" s="92" t="s">
        <v>109</v>
      </c>
      <c r="D57" s="91"/>
      <c r="E57" s="91"/>
      <c r="F57" s="91"/>
      <c r="G57" s="91"/>
      <c r="H57" s="91"/>
      <c r="I57" s="91"/>
      <c r="K57" s="91"/>
      <c r="L57" s="91"/>
      <c r="M57" s="91"/>
      <c r="N57" s="91"/>
    </row>
    <row r="58" spans="1:14" ht="11.25" customHeight="1">
      <c r="A58" s="83">
        <v>741</v>
      </c>
      <c r="B58" s="4" t="s">
        <v>6</v>
      </c>
      <c r="C58" s="4" t="s">
        <v>109</v>
      </c>
      <c r="D58" s="82">
        <f>K58*L58</f>
        <v>0</v>
      </c>
      <c r="E58" s="84"/>
      <c r="F58" s="88">
        <v>20</v>
      </c>
      <c r="G58" s="4" t="s">
        <v>5</v>
      </c>
      <c r="H58" s="82">
        <f>D58*F58</f>
        <v>0</v>
      </c>
      <c r="I58" s="84"/>
      <c r="K58" s="86">
        <v>5.64</v>
      </c>
      <c r="L58" s="86">
        <v>0</v>
      </c>
      <c r="M58" s="81"/>
      <c r="N58" s="81"/>
    </row>
    <row r="59" spans="1:14" ht="11.25" customHeight="1">
      <c r="A59" s="84" t="s">
        <v>46</v>
      </c>
      <c r="B59" s="4" t="s">
        <v>110</v>
      </c>
      <c r="C59" s="4" t="s">
        <v>111</v>
      </c>
      <c r="D59" s="82"/>
      <c r="E59" s="84">
        <f>M59*N59</f>
        <v>0</v>
      </c>
      <c r="F59" s="88">
        <v>20</v>
      </c>
      <c r="G59" s="4" t="s">
        <v>5</v>
      </c>
      <c r="H59" s="82"/>
      <c r="I59" s="84">
        <f>E59*F59</f>
        <v>0</v>
      </c>
      <c r="K59" s="84"/>
      <c r="L59" s="84"/>
      <c r="M59" s="84">
        <v>0</v>
      </c>
      <c r="N59" s="84">
        <v>1</v>
      </c>
    </row>
    <row r="60" spans="1:14" ht="11.25" customHeight="1">
      <c r="A60" s="84" t="s">
        <v>46</v>
      </c>
      <c r="B60" s="4" t="s">
        <v>116</v>
      </c>
      <c r="C60" s="4" t="s">
        <v>118</v>
      </c>
      <c r="D60" s="82"/>
      <c r="E60" s="84">
        <f>M60*N60</f>
        <v>0</v>
      </c>
      <c r="F60" s="88">
        <v>20</v>
      </c>
      <c r="G60" s="4" t="s">
        <v>149</v>
      </c>
      <c r="H60" s="82"/>
      <c r="I60" s="84">
        <f>E60*F60</f>
        <v>0</v>
      </c>
      <c r="K60" s="84"/>
      <c r="L60" s="84"/>
      <c r="M60" s="84">
        <v>0</v>
      </c>
      <c r="N60" s="84">
        <v>1</v>
      </c>
    </row>
    <row r="61" spans="1:14" s="89" customFormat="1" ht="11.25" customHeight="1">
      <c r="A61" s="90"/>
      <c r="B61" s="92" t="s">
        <v>102</v>
      </c>
      <c r="C61" s="92" t="s">
        <v>152</v>
      </c>
      <c r="D61" s="91"/>
      <c r="E61" s="91"/>
      <c r="F61" s="91"/>
      <c r="G61" s="91"/>
      <c r="H61" s="91"/>
      <c r="I61" s="91"/>
      <c r="K61" s="91"/>
      <c r="L61" s="91"/>
      <c r="M61" s="91"/>
      <c r="N61" s="91"/>
    </row>
    <row r="62" spans="1:14" ht="11.25" customHeight="1">
      <c r="A62" s="83">
        <v>741</v>
      </c>
      <c r="B62" s="4" t="s">
        <v>7</v>
      </c>
      <c r="C62" s="4" t="s">
        <v>153</v>
      </c>
      <c r="D62" s="82">
        <f>K62*L62</f>
        <v>0</v>
      </c>
      <c r="E62" s="84"/>
      <c r="F62" s="88">
        <v>10</v>
      </c>
      <c r="G62" s="4" t="s">
        <v>149</v>
      </c>
      <c r="H62" s="82">
        <f>D62*F62</f>
        <v>0</v>
      </c>
      <c r="I62" s="84"/>
      <c r="K62" s="86">
        <v>40.5</v>
      </c>
      <c r="L62" s="86">
        <v>0</v>
      </c>
      <c r="M62" s="81"/>
      <c r="N62" s="81"/>
    </row>
    <row r="63" spans="1:14" ht="11.25" customHeight="1">
      <c r="A63" s="84" t="s">
        <v>46</v>
      </c>
      <c r="B63" s="4" t="s">
        <v>101</v>
      </c>
      <c r="C63" s="4" t="s">
        <v>119</v>
      </c>
      <c r="D63" s="82"/>
      <c r="E63" s="84">
        <f>M63*N63</f>
        <v>0</v>
      </c>
      <c r="F63" s="88">
        <v>10</v>
      </c>
      <c r="G63" s="4" t="s">
        <v>149</v>
      </c>
      <c r="H63" s="82"/>
      <c r="I63" s="84">
        <f>E63*F63</f>
        <v>0</v>
      </c>
      <c r="K63" s="84"/>
      <c r="L63" s="84"/>
      <c r="M63" s="84">
        <v>0</v>
      </c>
      <c r="N63" s="84">
        <v>1</v>
      </c>
    </row>
    <row r="64" spans="1:14" s="89" customFormat="1" ht="11.25" customHeight="1">
      <c r="A64" s="90"/>
      <c r="B64" s="92" t="s">
        <v>185</v>
      </c>
      <c r="C64" s="92" t="s">
        <v>186</v>
      </c>
      <c r="D64" s="91"/>
      <c r="E64" s="91"/>
      <c r="F64" s="91"/>
      <c r="G64" s="91"/>
      <c r="H64" s="91"/>
      <c r="I64" s="91"/>
      <c r="K64" s="91"/>
      <c r="L64" s="91"/>
      <c r="M64" s="91"/>
      <c r="N64" s="91"/>
    </row>
    <row r="65" spans="1:14" ht="11.25" customHeight="1">
      <c r="A65" s="83">
        <v>741</v>
      </c>
      <c r="B65" s="4" t="s">
        <v>100</v>
      </c>
      <c r="C65" s="4" t="s">
        <v>187</v>
      </c>
      <c r="D65" s="82">
        <f>K65*L65</f>
        <v>0</v>
      </c>
      <c r="E65" s="84"/>
      <c r="F65" s="88">
        <v>4</v>
      </c>
      <c r="G65" s="4" t="s">
        <v>11</v>
      </c>
      <c r="H65" s="82">
        <f>D65*F65</f>
        <v>0</v>
      </c>
      <c r="I65" s="84"/>
      <c r="K65" s="86">
        <v>57</v>
      </c>
      <c r="L65" s="86">
        <v>0</v>
      </c>
      <c r="M65" s="81"/>
      <c r="N65" s="81"/>
    </row>
    <row r="66" spans="1:14" s="80" customFormat="1" ht="33.75" customHeight="1">
      <c r="A66" s="93" t="s">
        <v>46</v>
      </c>
      <c r="B66" s="6" t="s">
        <v>188</v>
      </c>
      <c r="C66" s="6" t="s">
        <v>189</v>
      </c>
      <c r="D66" s="94"/>
      <c r="E66" s="93">
        <f>M66*N66</f>
        <v>0</v>
      </c>
      <c r="F66" s="95">
        <v>4</v>
      </c>
      <c r="G66" s="6" t="s">
        <v>11</v>
      </c>
      <c r="H66" s="94"/>
      <c r="I66" s="93">
        <f>E66*F66</f>
        <v>0</v>
      </c>
      <c r="K66" s="93"/>
      <c r="L66" s="93"/>
      <c r="M66" s="93">
        <v>0</v>
      </c>
      <c r="N66" s="93">
        <v>1</v>
      </c>
    </row>
    <row r="67" spans="1:14" ht="11.25" customHeight="1">
      <c r="A67" s="84" t="s">
        <v>46</v>
      </c>
      <c r="B67" s="4" t="s">
        <v>190</v>
      </c>
      <c r="C67" s="4" t="s">
        <v>191</v>
      </c>
      <c r="D67" s="82"/>
      <c r="E67" s="84">
        <f>M67*N67</f>
        <v>0</v>
      </c>
      <c r="F67" s="88">
        <v>8</v>
      </c>
      <c r="G67" s="4" t="s">
        <v>11</v>
      </c>
      <c r="H67" s="82"/>
      <c r="I67" s="84">
        <f>E67*F67</f>
        <v>0</v>
      </c>
      <c r="K67" s="84"/>
      <c r="L67" s="84"/>
      <c r="M67" s="84">
        <v>0</v>
      </c>
      <c r="N67" s="84">
        <v>1</v>
      </c>
    </row>
    <row r="68" spans="1:14" s="89" customFormat="1" ht="11.25" customHeight="1">
      <c r="A68" s="90"/>
      <c r="B68" s="92" t="s">
        <v>192</v>
      </c>
      <c r="C68" s="92" t="s">
        <v>193</v>
      </c>
      <c r="D68" s="91"/>
      <c r="E68" s="91"/>
      <c r="F68" s="91"/>
      <c r="G68" s="91"/>
      <c r="H68" s="91"/>
      <c r="I68" s="91"/>
      <c r="K68" s="91"/>
      <c r="L68" s="91"/>
      <c r="M68" s="91"/>
      <c r="N68" s="91"/>
    </row>
    <row r="69" spans="1:14" ht="11.25" customHeight="1">
      <c r="A69" s="83">
        <v>741</v>
      </c>
      <c r="B69" s="4" t="s">
        <v>100</v>
      </c>
      <c r="C69" s="4" t="s">
        <v>187</v>
      </c>
      <c r="D69" s="82">
        <f>K69*L69</f>
        <v>0</v>
      </c>
      <c r="E69" s="84"/>
      <c r="F69" s="88">
        <v>1</v>
      </c>
      <c r="G69" s="4" t="s">
        <v>11</v>
      </c>
      <c r="H69" s="82">
        <f>D69*F69</f>
        <v>0</v>
      </c>
      <c r="I69" s="84"/>
      <c r="K69" s="86">
        <v>57</v>
      </c>
      <c r="L69" s="86">
        <v>0</v>
      </c>
      <c r="M69" s="81"/>
      <c r="N69" s="81"/>
    </row>
    <row r="70" spans="1:14" s="80" customFormat="1" ht="33.75" customHeight="1">
      <c r="A70" s="93" t="s">
        <v>46</v>
      </c>
      <c r="B70" s="6" t="s">
        <v>188</v>
      </c>
      <c r="C70" s="6" t="s">
        <v>194</v>
      </c>
      <c r="D70" s="94"/>
      <c r="E70" s="93">
        <f>M70*N70</f>
        <v>0</v>
      </c>
      <c r="F70" s="95">
        <v>1</v>
      </c>
      <c r="G70" s="6" t="s">
        <v>11</v>
      </c>
      <c r="H70" s="94"/>
      <c r="I70" s="93">
        <f>E70*F70</f>
        <v>0</v>
      </c>
      <c r="K70" s="93"/>
      <c r="L70" s="93"/>
      <c r="M70" s="93">
        <v>0</v>
      </c>
      <c r="N70" s="93">
        <v>1</v>
      </c>
    </row>
    <row r="71" spans="1:14" ht="11.25" customHeight="1">
      <c r="A71" s="84" t="s">
        <v>46</v>
      </c>
      <c r="B71" s="4" t="s">
        <v>190</v>
      </c>
      <c r="C71" s="4" t="s">
        <v>191</v>
      </c>
      <c r="D71" s="82"/>
      <c r="E71" s="84">
        <f>M71*N71</f>
        <v>0</v>
      </c>
      <c r="F71" s="88">
        <v>2</v>
      </c>
      <c r="G71" s="4" t="s">
        <v>11</v>
      </c>
      <c r="H71" s="82"/>
      <c r="I71" s="84">
        <f>E71*F71</f>
        <v>0</v>
      </c>
      <c r="K71" s="84"/>
      <c r="L71" s="84"/>
      <c r="M71" s="84">
        <v>0</v>
      </c>
      <c r="N71" s="84">
        <v>1</v>
      </c>
    </row>
    <row r="72" spans="1:14" s="89" customFormat="1" ht="11.25" customHeight="1">
      <c r="A72" s="90"/>
      <c r="B72" s="92" t="s">
        <v>106</v>
      </c>
      <c r="C72" s="92" t="s">
        <v>154</v>
      </c>
      <c r="D72" s="91"/>
      <c r="E72" s="91"/>
      <c r="F72" s="91"/>
      <c r="G72" s="91"/>
      <c r="H72" s="91"/>
      <c r="I72" s="91"/>
      <c r="K72" s="91"/>
      <c r="L72" s="91"/>
      <c r="M72" s="91"/>
      <c r="N72" s="91"/>
    </row>
    <row r="73" spans="1:14" ht="11.25" customHeight="1">
      <c r="A73" s="83">
        <v>741</v>
      </c>
      <c r="B73" s="4" t="s">
        <v>107</v>
      </c>
      <c r="C73" s="4" t="s">
        <v>154</v>
      </c>
      <c r="D73" s="82">
        <f>K73*L73</f>
        <v>0</v>
      </c>
      <c r="E73" s="84"/>
      <c r="F73" s="88">
        <v>1</v>
      </c>
      <c r="G73" s="4" t="s">
        <v>149</v>
      </c>
      <c r="H73" s="82">
        <f>D73*F73</f>
        <v>0</v>
      </c>
      <c r="I73" s="84"/>
      <c r="K73" s="86">
        <v>69.6</v>
      </c>
      <c r="L73" s="86">
        <v>0</v>
      </c>
      <c r="M73" s="81"/>
      <c r="N73" s="81"/>
    </row>
    <row r="74" spans="1:14" s="89" customFormat="1" ht="11.25" customHeight="1">
      <c r="A74" s="90"/>
      <c r="B74" s="92" t="s">
        <v>94</v>
      </c>
      <c r="C74" s="92" t="s">
        <v>95</v>
      </c>
      <c r="D74" s="91"/>
      <c r="E74" s="91"/>
      <c r="F74" s="91"/>
      <c r="G74" s="91"/>
      <c r="H74" s="91"/>
      <c r="I74" s="91"/>
      <c r="K74" s="91"/>
      <c r="L74" s="91"/>
      <c r="M74" s="91"/>
      <c r="N74" s="91"/>
    </row>
    <row r="75" spans="1:14" ht="11.25" customHeight="1">
      <c r="A75" s="83">
        <v>741</v>
      </c>
      <c r="B75" s="4" t="s">
        <v>97</v>
      </c>
      <c r="C75" s="4" t="s">
        <v>96</v>
      </c>
      <c r="D75" s="82">
        <f>K75*L75</f>
        <v>0</v>
      </c>
      <c r="E75" s="84"/>
      <c r="F75" s="88">
        <v>10</v>
      </c>
      <c r="G75" s="4" t="s">
        <v>58</v>
      </c>
      <c r="H75" s="82">
        <f>D75*F75</f>
        <v>0</v>
      </c>
      <c r="I75" s="84"/>
      <c r="K75" s="86">
        <v>7.02</v>
      </c>
      <c r="L75" s="86">
        <v>0</v>
      </c>
      <c r="M75" s="81"/>
      <c r="N75" s="81"/>
    </row>
    <row r="76" spans="1:14" ht="11.25" customHeight="1">
      <c r="A76" s="84" t="s">
        <v>46</v>
      </c>
      <c r="B76" s="4" t="s">
        <v>98</v>
      </c>
      <c r="C76" s="4" t="s">
        <v>99</v>
      </c>
      <c r="D76" s="82"/>
      <c r="E76" s="84">
        <f>M76*N76</f>
        <v>0</v>
      </c>
      <c r="F76" s="88">
        <v>10</v>
      </c>
      <c r="G76" s="4" t="s">
        <v>58</v>
      </c>
      <c r="H76" s="82"/>
      <c r="I76" s="84">
        <f>E76*F76</f>
        <v>0</v>
      </c>
      <c r="K76" s="84"/>
      <c r="L76" s="84"/>
      <c r="M76" s="84">
        <v>0</v>
      </c>
      <c r="N76" s="84">
        <v>1</v>
      </c>
    </row>
    <row r="77" spans="1:14" s="89" customFormat="1" ht="11.25" customHeight="1">
      <c r="A77" s="90"/>
      <c r="B77" s="92" t="s">
        <v>135</v>
      </c>
      <c r="C77" s="92" t="s">
        <v>136</v>
      </c>
      <c r="D77" s="91"/>
      <c r="E77" s="91"/>
      <c r="F77" s="91"/>
      <c r="G77" s="91"/>
      <c r="H77" s="91"/>
      <c r="I77" s="91"/>
      <c r="K77" s="91"/>
      <c r="L77" s="91"/>
      <c r="M77" s="91"/>
      <c r="N77" s="91"/>
    </row>
    <row r="78" spans="1:14" ht="11.25" customHeight="1">
      <c r="A78" s="83">
        <v>741</v>
      </c>
      <c r="B78" s="4" t="s">
        <v>137</v>
      </c>
      <c r="C78" s="4" t="s">
        <v>143</v>
      </c>
      <c r="D78" s="82">
        <f>K78*L78</f>
        <v>0</v>
      </c>
      <c r="E78" s="84"/>
      <c r="F78" s="88">
        <v>0.05</v>
      </c>
      <c r="G78" s="4" t="s">
        <v>45</v>
      </c>
      <c r="H78" s="82">
        <f>D78*F78</f>
        <v>0</v>
      </c>
      <c r="I78" s="84"/>
      <c r="K78" s="86">
        <v>1100.58</v>
      </c>
      <c r="L78" s="86">
        <v>0</v>
      </c>
      <c r="M78" s="81"/>
      <c r="N78" s="81"/>
    </row>
    <row r="79" spans="1:14" ht="11.25" customHeight="1">
      <c r="A79" s="84" t="s">
        <v>46</v>
      </c>
      <c r="B79" s="4" t="s">
        <v>138</v>
      </c>
      <c r="C79" s="4" t="s">
        <v>139</v>
      </c>
      <c r="D79" s="82"/>
      <c r="E79" s="84">
        <f>M79*N79</f>
        <v>0</v>
      </c>
      <c r="F79" s="88">
        <v>0.01</v>
      </c>
      <c r="G79" s="4" t="s">
        <v>103</v>
      </c>
      <c r="H79" s="82"/>
      <c r="I79" s="84">
        <f>E79*F79</f>
        <v>0</v>
      </c>
      <c r="K79" s="84"/>
      <c r="L79" s="84"/>
      <c r="M79" s="84">
        <v>0</v>
      </c>
      <c r="N79" s="84">
        <v>1</v>
      </c>
    </row>
    <row r="80" spans="1:14" ht="11.25" customHeight="1">
      <c r="A80" s="84" t="s">
        <v>46</v>
      </c>
      <c r="B80" s="4" t="s">
        <v>140</v>
      </c>
      <c r="C80" s="4" t="s">
        <v>141</v>
      </c>
      <c r="D80" s="82"/>
      <c r="E80" s="84">
        <f>M80*N80</f>
        <v>0</v>
      </c>
      <c r="F80" s="88">
        <v>1.3</v>
      </c>
      <c r="G80" s="4" t="s">
        <v>142</v>
      </c>
      <c r="H80" s="82"/>
      <c r="I80" s="84">
        <f>E80*F80</f>
        <v>0</v>
      </c>
      <c r="K80" s="84"/>
      <c r="L80" s="84"/>
      <c r="M80" s="84">
        <v>0</v>
      </c>
      <c r="N80" s="84">
        <v>1</v>
      </c>
    </row>
    <row r="81" spans="1:14" s="89" customFormat="1" ht="11.25" customHeight="1">
      <c r="A81" s="90"/>
      <c r="B81" s="92" t="s">
        <v>127</v>
      </c>
      <c r="C81" s="92" t="s">
        <v>128</v>
      </c>
      <c r="D81" s="91"/>
      <c r="E81" s="91"/>
      <c r="F81" s="91"/>
      <c r="G81" s="91"/>
      <c r="H81" s="91"/>
      <c r="I81" s="91"/>
      <c r="K81" s="91"/>
      <c r="L81" s="91"/>
      <c r="M81" s="91"/>
      <c r="N81" s="91"/>
    </row>
    <row r="82" spans="1:14" ht="11.25">
      <c r="A82" s="83" t="s">
        <v>37</v>
      </c>
      <c r="B82" s="4" t="s">
        <v>129</v>
      </c>
      <c r="C82" s="4" t="s">
        <v>128</v>
      </c>
      <c r="D82" s="82">
        <f>K82*L82</f>
        <v>0</v>
      </c>
      <c r="E82" s="84"/>
      <c r="F82" s="88">
        <v>40</v>
      </c>
      <c r="G82" s="4" t="s">
        <v>5</v>
      </c>
      <c r="H82" s="82">
        <f>D82*F82</f>
        <v>0</v>
      </c>
      <c r="I82" s="84"/>
      <c r="K82" s="86">
        <v>14.68</v>
      </c>
      <c r="L82" s="86">
        <v>0</v>
      </c>
      <c r="M82" s="81"/>
      <c r="N82" s="81"/>
    </row>
    <row r="83" spans="1:14" s="89" customFormat="1" ht="11.25" customHeight="1">
      <c r="A83" s="90"/>
      <c r="B83" s="92" t="s">
        <v>104</v>
      </c>
      <c r="C83" s="92" t="s">
        <v>155</v>
      </c>
      <c r="D83" s="91"/>
      <c r="E83" s="91"/>
      <c r="F83" s="91"/>
      <c r="G83" s="91"/>
      <c r="H83" s="91"/>
      <c r="I83" s="91"/>
      <c r="K83" s="91"/>
      <c r="L83" s="91"/>
      <c r="M83" s="91"/>
      <c r="N83" s="91"/>
    </row>
    <row r="84" spans="1:14" ht="11.25">
      <c r="A84" s="83" t="s">
        <v>37</v>
      </c>
      <c r="B84" s="4" t="s">
        <v>105</v>
      </c>
      <c r="C84" s="4" t="s">
        <v>155</v>
      </c>
      <c r="D84" s="82">
        <f>K84*L84</f>
        <v>0</v>
      </c>
      <c r="E84" s="84"/>
      <c r="F84" s="88">
        <v>0.3</v>
      </c>
      <c r="G84" s="4" t="s">
        <v>103</v>
      </c>
      <c r="H84" s="82">
        <f>D84*F84</f>
        <v>0</v>
      </c>
      <c r="I84" s="84"/>
      <c r="K84" s="86">
        <v>868</v>
      </c>
      <c r="L84" s="86">
        <v>0</v>
      </c>
      <c r="M84" s="81"/>
      <c r="N84" s="81"/>
    </row>
    <row r="85" spans="1:14" s="89" customFormat="1" ht="11.25" customHeight="1">
      <c r="A85" s="90"/>
      <c r="B85" s="92" t="s">
        <v>195</v>
      </c>
      <c r="C85" s="92" t="s">
        <v>199</v>
      </c>
      <c r="D85" s="91"/>
      <c r="E85" s="91"/>
      <c r="F85" s="91"/>
      <c r="G85" s="91"/>
      <c r="H85" s="91"/>
      <c r="I85" s="91"/>
      <c r="K85" s="91"/>
      <c r="L85" s="91"/>
      <c r="M85" s="91"/>
      <c r="N85" s="91"/>
    </row>
    <row r="86" spans="1:14" ht="11.25">
      <c r="A86" s="83" t="s">
        <v>37</v>
      </c>
      <c r="B86" s="4" t="s">
        <v>196</v>
      </c>
      <c r="C86" s="4" t="s">
        <v>199</v>
      </c>
      <c r="D86" s="82">
        <f>K86*L86</f>
        <v>0</v>
      </c>
      <c r="E86" s="84"/>
      <c r="F86" s="88">
        <v>30</v>
      </c>
      <c r="G86" s="4" t="s">
        <v>52</v>
      </c>
      <c r="H86" s="82">
        <f>D86*F86</f>
        <v>0</v>
      </c>
      <c r="I86" s="84"/>
      <c r="K86" s="86">
        <v>60</v>
      </c>
      <c r="L86" s="86">
        <v>0</v>
      </c>
      <c r="M86" s="81"/>
      <c r="N86" s="81"/>
    </row>
    <row r="87" spans="1:14" ht="11.25" customHeight="1">
      <c r="A87" s="84" t="s">
        <v>46</v>
      </c>
      <c r="B87" s="4" t="s">
        <v>197</v>
      </c>
      <c r="C87" s="4" t="s">
        <v>200</v>
      </c>
      <c r="D87" s="82"/>
      <c r="E87" s="84">
        <f>M87*N87</f>
        <v>0</v>
      </c>
      <c r="F87" s="88">
        <v>4</v>
      </c>
      <c r="G87" s="4" t="s">
        <v>198</v>
      </c>
      <c r="H87" s="82"/>
      <c r="I87" s="84">
        <f>E87*F87</f>
        <v>0</v>
      </c>
      <c r="K87" s="84"/>
      <c r="L87" s="84"/>
      <c r="M87" s="84">
        <v>0</v>
      </c>
      <c r="N87" s="84">
        <v>1</v>
      </c>
    </row>
    <row r="89" ht="12" thickBot="1">
      <c r="A89" s="5" t="s">
        <v>10</v>
      </c>
    </row>
    <row r="90" spans="1:9" s="80" customFormat="1" ht="16.5" customHeight="1" thickTop="1">
      <c r="A90" s="96"/>
      <c r="B90" s="96"/>
      <c r="C90" s="96"/>
      <c r="D90" s="96"/>
      <c r="E90" s="96"/>
      <c r="F90" s="96"/>
      <c r="G90" s="96"/>
      <c r="H90" s="97">
        <f>SUM(H5:H89)</f>
        <v>0</v>
      </c>
      <c r="I90" s="97">
        <f>SUM(I5:I89)</f>
        <v>0</v>
      </c>
    </row>
  </sheetData>
  <sheetProtection/>
  <mergeCells count="1">
    <mergeCell ref="A2:H2"/>
  </mergeCells>
  <printOptions/>
  <pageMargins left="0.7" right="0.7" top="0.787401575" bottom="0.787401575" header="0.3" footer="0.3"/>
  <pageSetup horizontalDpi="600" verticalDpi="600" orientation="landscape" paperSize="9" r:id="rId1"/>
  <headerFooter>
    <oddFooter>&amp;CStrana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0"/>
  <sheetViews>
    <sheetView zoomScale="120" zoomScaleNormal="120" zoomScalePageLayoutView="0" workbookViewId="0" topLeftCell="A1">
      <selection activeCell="A1" sqref="A1"/>
    </sheetView>
  </sheetViews>
  <sheetFormatPr defaultColWidth="9.140625" defaultRowHeight="15"/>
  <cols>
    <col min="1" max="1" width="10.00390625" style="99" customWidth="1"/>
    <col min="2" max="2" width="84.421875" style="99" customWidth="1"/>
    <col min="3" max="3" width="4.28125" style="99" customWidth="1"/>
    <col min="4" max="4" width="7.28125" style="99" customWidth="1"/>
    <col min="5" max="5" width="7.28125" style="99" hidden="1" customWidth="1"/>
    <col min="6" max="6" width="9.28125" style="99" hidden="1" customWidth="1"/>
    <col min="7" max="7" width="9.28125" style="99" customWidth="1"/>
    <col min="8" max="8" width="11.140625" style="99" customWidth="1"/>
    <col min="9" max="16384" width="9.140625" style="99" customWidth="1"/>
  </cols>
  <sheetData>
    <row r="1" spans="1:8" ht="19.5">
      <c r="A1" s="100" t="s">
        <v>214</v>
      </c>
      <c r="B1" s="101"/>
      <c r="C1" s="21"/>
      <c r="D1" s="22"/>
      <c r="E1" s="22"/>
      <c r="F1" s="102"/>
      <c r="G1" s="102"/>
      <c r="H1" s="24"/>
    </row>
    <row r="2" spans="1:8" ht="12.75">
      <c r="A2" s="27" t="s">
        <v>156</v>
      </c>
      <c r="B2" s="103" t="s">
        <v>157</v>
      </c>
      <c r="C2" s="27" t="s">
        <v>22</v>
      </c>
      <c r="D2" s="29" t="s">
        <v>23</v>
      </c>
      <c r="E2" s="29" t="s">
        <v>158</v>
      </c>
      <c r="F2" s="104" t="s">
        <v>24</v>
      </c>
      <c r="G2" s="104" t="s">
        <v>24</v>
      </c>
      <c r="H2" s="31" t="s">
        <v>25</v>
      </c>
    </row>
    <row r="3" spans="1:8" ht="12.75" customHeight="1">
      <c r="A3" s="42" t="s">
        <v>159</v>
      </c>
      <c r="B3" s="105" t="s">
        <v>160</v>
      </c>
      <c r="C3" s="44" t="s">
        <v>161</v>
      </c>
      <c r="D3" s="45">
        <v>1</v>
      </c>
      <c r="E3" s="45">
        <v>1</v>
      </c>
      <c r="F3" s="106">
        <v>0</v>
      </c>
      <c r="G3" s="107">
        <f>E3*F3</f>
        <v>0</v>
      </c>
      <c r="H3" s="108">
        <f>D3*E3*F3</f>
        <v>0</v>
      </c>
    </row>
    <row r="4" spans="1:8" ht="12.75" customHeight="1">
      <c r="A4" s="42" t="s">
        <v>215</v>
      </c>
      <c r="B4" s="105" t="s">
        <v>216</v>
      </c>
      <c r="C4" s="44" t="s">
        <v>161</v>
      </c>
      <c r="D4" s="45">
        <v>1</v>
      </c>
      <c r="E4" s="45">
        <v>1</v>
      </c>
      <c r="F4" s="106">
        <v>0</v>
      </c>
      <c r="G4" s="107">
        <f>E4*F4</f>
        <v>0</v>
      </c>
      <c r="H4" s="108">
        <f>D4*E4*F4</f>
        <v>0</v>
      </c>
    </row>
    <row r="5" spans="1:8" ht="12.75" customHeight="1">
      <c r="A5" s="42" t="s">
        <v>163</v>
      </c>
      <c r="B5" s="105" t="s">
        <v>164</v>
      </c>
      <c r="C5" s="44" t="s">
        <v>162</v>
      </c>
      <c r="D5" s="45">
        <v>1</v>
      </c>
      <c r="E5" s="45">
        <v>1</v>
      </c>
      <c r="F5" s="106">
        <v>0</v>
      </c>
      <c r="G5" s="107">
        <f>E5*F5</f>
        <v>0</v>
      </c>
      <c r="H5" s="108">
        <f>D5*E5*F5</f>
        <v>0</v>
      </c>
    </row>
    <row r="6" spans="1:8" ht="12.75" customHeight="1">
      <c r="A6" s="42" t="s">
        <v>165</v>
      </c>
      <c r="B6" s="105" t="s">
        <v>217</v>
      </c>
      <c r="C6" s="44" t="s">
        <v>161</v>
      </c>
      <c r="D6" s="45">
        <v>1</v>
      </c>
      <c r="E6" s="45">
        <v>1</v>
      </c>
      <c r="F6" s="106">
        <v>0</v>
      </c>
      <c r="G6" s="107">
        <f>E6*F6</f>
        <v>0</v>
      </c>
      <c r="H6" s="108">
        <f>D6*E6*F6</f>
        <v>0</v>
      </c>
    </row>
    <row r="7" spans="1:8" ht="12.75" customHeight="1">
      <c r="A7" s="42" t="s">
        <v>165</v>
      </c>
      <c r="B7" s="105" t="s">
        <v>218</v>
      </c>
      <c r="C7" s="44" t="s">
        <v>161</v>
      </c>
      <c r="D7" s="45">
        <v>3</v>
      </c>
      <c r="E7" s="45">
        <v>1</v>
      </c>
      <c r="F7" s="106">
        <v>0</v>
      </c>
      <c r="G7" s="107">
        <f>E7*F7</f>
        <v>0</v>
      </c>
      <c r="H7" s="108">
        <f>D7*E7*F7</f>
        <v>0</v>
      </c>
    </row>
    <row r="8" spans="1:8" ht="12.75" customHeight="1">
      <c r="A8" s="42" t="s">
        <v>165</v>
      </c>
      <c r="B8" s="42" t="s">
        <v>219</v>
      </c>
      <c r="C8" s="44" t="s">
        <v>161</v>
      </c>
      <c r="D8" s="45">
        <v>1</v>
      </c>
      <c r="E8" s="45">
        <v>1</v>
      </c>
      <c r="F8" s="106">
        <v>0</v>
      </c>
      <c r="G8" s="107">
        <f aca="true" t="shared" si="0" ref="G8:G16">E8*F8</f>
        <v>0</v>
      </c>
      <c r="H8" s="108">
        <f aca="true" t="shared" si="1" ref="H8:H16">D8*E8*F8</f>
        <v>0</v>
      </c>
    </row>
    <row r="9" spans="1:8" ht="12.75" customHeight="1">
      <c r="A9" s="42" t="s">
        <v>165</v>
      </c>
      <c r="B9" s="42" t="s">
        <v>166</v>
      </c>
      <c r="C9" s="44" t="s">
        <v>161</v>
      </c>
      <c r="D9" s="45">
        <v>5</v>
      </c>
      <c r="E9" s="45">
        <v>1</v>
      </c>
      <c r="F9" s="106">
        <v>0</v>
      </c>
      <c r="G9" s="107">
        <f t="shared" si="0"/>
        <v>0</v>
      </c>
      <c r="H9" s="108">
        <f t="shared" si="1"/>
        <v>0</v>
      </c>
    </row>
    <row r="10" spans="1:8" ht="12.75" customHeight="1">
      <c r="A10" s="42" t="s">
        <v>165</v>
      </c>
      <c r="B10" s="42" t="s">
        <v>220</v>
      </c>
      <c r="C10" s="44" t="s">
        <v>161</v>
      </c>
      <c r="D10" s="45">
        <v>6</v>
      </c>
      <c r="E10" s="45">
        <v>1</v>
      </c>
      <c r="F10" s="106">
        <v>0</v>
      </c>
      <c r="G10" s="107">
        <f t="shared" si="0"/>
        <v>0</v>
      </c>
      <c r="H10" s="108">
        <f t="shared" si="1"/>
        <v>0</v>
      </c>
    </row>
    <row r="11" spans="1:8" ht="12.75" customHeight="1">
      <c r="A11" s="42" t="s">
        <v>165</v>
      </c>
      <c r="B11" s="42" t="s">
        <v>221</v>
      </c>
      <c r="C11" s="44" t="s">
        <v>161</v>
      </c>
      <c r="D11" s="45">
        <v>2</v>
      </c>
      <c r="E11" s="45">
        <v>1</v>
      </c>
      <c r="F11" s="106">
        <v>0</v>
      </c>
      <c r="G11" s="107">
        <f t="shared" si="0"/>
        <v>0</v>
      </c>
      <c r="H11" s="108">
        <f t="shared" si="1"/>
        <v>0</v>
      </c>
    </row>
    <row r="12" spans="1:8" ht="12.75" customHeight="1">
      <c r="A12" s="42" t="s">
        <v>167</v>
      </c>
      <c r="B12" s="105" t="s">
        <v>222</v>
      </c>
      <c r="C12" s="44" t="s">
        <v>161</v>
      </c>
      <c r="D12" s="45">
        <v>1</v>
      </c>
      <c r="E12" s="45">
        <v>1</v>
      </c>
      <c r="F12" s="106">
        <v>0</v>
      </c>
      <c r="G12" s="107">
        <f t="shared" si="0"/>
        <v>0</v>
      </c>
      <c r="H12" s="108">
        <f t="shared" si="1"/>
        <v>0</v>
      </c>
    </row>
    <row r="13" spans="1:8" ht="12.75" customHeight="1">
      <c r="A13" s="42" t="s">
        <v>168</v>
      </c>
      <c r="B13" s="105" t="s">
        <v>169</v>
      </c>
      <c r="C13" s="44" t="s">
        <v>161</v>
      </c>
      <c r="D13" s="45">
        <v>1</v>
      </c>
      <c r="E13" s="45">
        <v>1</v>
      </c>
      <c r="F13" s="106">
        <v>0</v>
      </c>
      <c r="G13" s="107">
        <f t="shared" si="0"/>
        <v>0</v>
      </c>
      <c r="H13" s="108">
        <f t="shared" si="1"/>
        <v>0</v>
      </c>
    </row>
    <row r="14" spans="1:8" ht="12.75" customHeight="1">
      <c r="A14" s="42" t="s">
        <v>170</v>
      </c>
      <c r="B14" s="105" t="s">
        <v>171</v>
      </c>
      <c r="C14" s="44" t="s">
        <v>161</v>
      </c>
      <c r="D14" s="45">
        <v>24</v>
      </c>
      <c r="E14" s="45">
        <v>1</v>
      </c>
      <c r="F14" s="106">
        <v>0</v>
      </c>
      <c r="G14" s="107">
        <f t="shared" si="0"/>
        <v>0</v>
      </c>
      <c r="H14" s="108">
        <f t="shared" si="1"/>
        <v>0</v>
      </c>
    </row>
    <row r="15" spans="1:8" ht="12.75" customHeight="1">
      <c r="A15" s="42" t="s">
        <v>170</v>
      </c>
      <c r="B15" s="105" t="s">
        <v>223</v>
      </c>
      <c r="C15" s="44" t="s">
        <v>161</v>
      </c>
      <c r="D15" s="45">
        <v>8</v>
      </c>
      <c r="E15" s="45">
        <v>1</v>
      </c>
      <c r="F15" s="106">
        <v>0</v>
      </c>
      <c r="G15" s="107">
        <f t="shared" si="0"/>
        <v>0</v>
      </c>
      <c r="H15" s="108">
        <f t="shared" si="1"/>
        <v>0</v>
      </c>
    </row>
    <row r="16" spans="1:8" ht="12.75" customHeight="1">
      <c r="A16" s="42" t="s">
        <v>170</v>
      </c>
      <c r="B16" s="105" t="s">
        <v>172</v>
      </c>
      <c r="C16" s="44" t="s">
        <v>161</v>
      </c>
      <c r="D16" s="45">
        <v>3</v>
      </c>
      <c r="E16" s="45">
        <v>1</v>
      </c>
      <c r="F16" s="106">
        <v>0</v>
      </c>
      <c r="G16" s="107">
        <f t="shared" si="0"/>
        <v>0</v>
      </c>
      <c r="H16" s="108">
        <f t="shared" si="1"/>
        <v>0</v>
      </c>
    </row>
    <row r="17" spans="1:8" ht="12.75">
      <c r="A17" s="109"/>
      <c r="B17" s="49"/>
      <c r="C17" s="50"/>
      <c r="D17" s="51"/>
      <c r="E17" s="51"/>
      <c r="F17" s="52"/>
      <c r="G17" s="52"/>
      <c r="H17" s="53"/>
    </row>
    <row r="18" spans="1:8" ht="12.75">
      <c r="A18" s="110"/>
      <c r="B18" s="69" t="s">
        <v>173</v>
      </c>
      <c r="C18" s="68"/>
      <c r="D18" s="70"/>
      <c r="E18" s="70"/>
      <c r="F18" s="68"/>
      <c r="G18" s="68"/>
      <c r="H18" s="111">
        <f>SUM(H3:H16)</f>
        <v>0</v>
      </c>
    </row>
    <row r="19" spans="1:8" ht="12.75">
      <c r="A19" s="110"/>
      <c r="B19" s="69"/>
      <c r="C19" s="68"/>
      <c r="D19" s="70"/>
      <c r="E19" s="70"/>
      <c r="F19" s="68"/>
      <c r="G19" s="68"/>
      <c r="H19" s="112"/>
    </row>
    <row r="20" spans="1:8" ht="12.75">
      <c r="A20" s="113" t="s">
        <v>33</v>
      </c>
      <c r="B20" s="73"/>
      <c r="C20" s="74"/>
      <c r="D20" s="75"/>
      <c r="E20" s="75"/>
      <c r="F20" s="75"/>
      <c r="G20" s="75"/>
      <c r="H20" s="76"/>
    </row>
  </sheetData>
  <sheetProtection/>
  <autoFilter ref="A2:H16"/>
  <dataValidations count="2">
    <dataValidation type="decimal" allowBlank="1" showInputMessage="1" showErrorMessage="1" errorTitle="Zadaná hodnota není platná !" error="Je nutné zadat číslo v rozmezí od 0,01 do 999999,99" sqref="G3:G16">
      <formula1>0.01</formula1>
      <formula2>999999.99</formula2>
    </dataValidation>
    <dataValidation type="decimal" allowBlank="1" showInputMessage="1" showErrorMessage="1" errorTitle="Zadaná hodnota není platná" error="Je nutné zadat číslo v rozmezí 0 - 999999,99" sqref="D3:E16">
      <formula1>0</formula1>
      <formula2>999999.99</formula2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Miroslav Pavelka, Fialova 3, 787 01 Šumperk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 Pavelka</dc:creator>
  <cp:keywords/>
  <dc:description/>
  <cp:lastModifiedBy>Your User Name</cp:lastModifiedBy>
  <cp:lastPrinted>2014-02-25T14:33:46Z</cp:lastPrinted>
  <dcterms:created xsi:type="dcterms:W3CDTF">2011-02-10T04:16:45Z</dcterms:created>
  <dcterms:modified xsi:type="dcterms:W3CDTF">2015-04-29T09:03:04Z</dcterms:modified>
  <cp:category/>
  <cp:version/>
  <cp:contentType/>
  <cp:contentStatus/>
</cp:coreProperties>
</file>